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C:\Users\randy\Documents\AREDN\Presentations\"/>
    </mc:Choice>
  </mc:AlternateContent>
  <xr:revisionPtr revIDLastSave="0" documentId="8_{4C1F5775-67A1-4E90-8E35-0502BFA3AAD3}" xr6:coauthVersionLast="45" xr6:coauthVersionMax="45" xr10:uidLastSave="{00000000-0000-0000-0000-000000000000}"/>
  <bookViews>
    <workbookView xWindow="-109" yWindow="-109" windowWidth="21954" windowHeight="11860" xr2:uid="{00000000-000D-0000-FFFF-FFFF00000000}"/>
  </bookViews>
  <sheets>
    <sheet name="Read Me" sheetId="1" r:id="rId1"/>
    <sheet name="Device Selection" sheetId="2" r:id="rId2"/>
    <sheet name="Link Budget" sheetId="3" r:id="rId3"/>
    <sheet name="Path Loss and Fresnel Zones" sheetId="4" r:id="rId4"/>
  </sheets>
  <definedNames>
    <definedName name="_xlnm._FilterDatabase" localSheetId="1" hidden="1">'Device Selection'!$B$2:$V$64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4" l="1"/>
  <c r="H8" i="4"/>
  <c r="G8" i="4"/>
  <c r="F8" i="4"/>
  <c r="E8" i="4"/>
  <c r="I7" i="4"/>
  <c r="H7" i="4"/>
  <c r="G7" i="4"/>
  <c r="F7" i="4"/>
  <c r="E7" i="4"/>
  <c r="I6" i="4"/>
  <c r="H6" i="4"/>
  <c r="G6" i="4"/>
  <c r="F6" i="4"/>
  <c r="E6" i="4"/>
  <c r="I5" i="4"/>
  <c r="H5" i="4"/>
  <c r="G5" i="4"/>
  <c r="F5" i="4"/>
  <c r="E5" i="4"/>
  <c r="V18" i="3"/>
  <c r="V17" i="3"/>
  <c r="S16" i="3"/>
  <c r="V16" i="3" s="1"/>
  <c r="S15" i="3"/>
  <c r="V15" i="3" s="1"/>
  <c r="R4" i="3"/>
  <c r="Q4" i="3"/>
  <c r="S4" i="3" s="1"/>
  <c r="O4" i="3"/>
  <c r="A4" i="3"/>
  <c r="U4" i="3" s="1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V4" i="3" l="1"/>
</calcChain>
</file>

<file path=xl/sharedStrings.xml><?xml version="1.0" encoding="utf-8"?>
<sst xmlns="http://schemas.openxmlformats.org/spreadsheetml/2006/main" count="716" uniqueCount="194">
  <si>
    <t>Introduction</t>
  </si>
  <si>
    <r>
      <t xml:space="preserve">This spreadsheet is a collection of useful computational tools to aid in the implementation of AREDN networks.
Note that there are 4 tabs at the bottom of the sheet:
</t>
    </r>
    <r>
      <rPr>
        <b/>
        <sz val="11"/>
        <rFont val="Calibri"/>
      </rPr>
      <t>Read Me</t>
    </r>
    <r>
      <rPr>
        <sz val="11"/>
        <color rgb="FF000000"/>
        <rFont val="Calibri"/>
      </rPr>
      <t xml:space="preserve"> - The sheet you are currently viewing.
</t>
    </r>
    <r>
      <rPr>
        <b/>
        <sz val="11"/>
        <rFont val="Calibri"/>
      </rPr>
      <t>Device Selection</t>
    </r>
    <r>
      <rPr>
        <sz val="11"/>
        <color rgb="FF000000"/>
        <rFont val="Calibri"/>
      </rPr>
      <t xml:space="preserve"> - A summary of each device's specifications, how those specs calulate an IERP (effective radiated power), and a link to the manufacturer's detail specifications.
</t>
    </r>
    <r>
      <rPr>
        <b/>
        <sz val="11"/>
        <rFont val="Calibri"/>
      </rPr>
      <t>Link Budget</t>
    </r>
    <r>
      <rPr>
        <sz val="11"/>
        <color rgb="FF000000"/>
        <rFont val="Calibri"/>
      </rPr>
      <t xml:space="preserve"> - Estimates the resultant Signal to Noise Ratio (SNR) for a device/antenna pairing, band, and link distance of your choosing.
</t>
    </r>
    <r>
      <rPr>
        <b/>
        <sz val="11"/>
        <rFont val="Calibri"/>
      </rPr>
      <t>Path Loss and Fresnel Zones</t>
    </r>
    <r>
      <rPr>
        <sz val="11"/>
        <color rgb="FF000000"/>
        <rFont val="Calibri"/>
      </rPr>
      <t xml:space="preserve"> - Tables of handy info on path loss over distance, the size of Fresnel Zones for a given band and distance, and maximum link distances for a given bandwidth (derived from timing constraints in 802.11 protocols.</t>
    </r>
  </si>
  <si>
    <t>Caveats</t>
  </si>
  <si>
    <t>These are estimations.  Terrain, encroachments in the Fresnel Zone, and thermal inclines will all have an impact on yor results.</t>
  </si>
  <si>
    <t>While the calculations in this spreadsheet have been reviewed, they are not guaranteed, so use at your own risk.</t>
  </si>
  <si>
    <t>The device specificaitons used herein have been transcribed from manufacturer's documents.  Errors may have been made in the process.</t>
  </si>
  <si>
    <t>Please forward any corrections or comments forum post.</t>
  </si>
  <si>
    <t>Device
 Selection
 Guide</t>
  </si>
  <si>
    <t>Notes:
- Prices do not include an antenna unless it is integrated in the device.
- Refer to the Supported Platform Matrix for device compatibility.</t>
  </si>
  <si>
    <t>#</t>
  </si>
  <si>
    <t>Manuf</t>
  </si>
  <si>
    <t>Model</t>
  </si>
  <si>
    <t>Band</t>
  </si>
  <si>
    <t>Line loss</t>
  </si>
  <si>
    <t>Not Preferred</t>
  </si>
  <si>
    <t>Antenna</t>
  </si>
  <si>
    <t>RAM</t>
  </si>
  <si>
    <t>Flash</t>
  </si>
  <si>
    <t>Power (dBm)</t>
  </si>
  <si>
    <t>Ant Gain (dBi)</t>
  </si>
  <si>
    <t>IERP (dBm)</t>
  </si>
  <si>
    <t>MIMO</t>
  </si>
  <si>
    <t>Recv Sens</t>
  </si>
  <si>
    <t>Rel Link Dist</t>
  </si>
  <si>
    <t># Ethernet</t>
  </si>
  <si>
    <t>USB*</t>
  </si>
  <si>
    <t>2nd Radio Band</t>
  </si>
  <si>
    <t>Rel Price</t>
  </si>
  <si>
    <t>Street $</t>
  </si>
  <si>
    <t>Manufacturer Specs</t>
  </si>
  <si>
    <t>GL.iNET</t>
  </si>
  <si>
    <t>AR150</t>
  </si>
  <si>
    <t>Integrated</t>
  </si>
  <si>
    <t xml:space="preserve">64 </t>
  </si>
  <si>
    <t>No</t>
  </si>
  <si>
    <t>Very short</t>
  </si>
  <si>
    <t>Yes</t>
  </si>
  <si>
    <t>$</t>
  </si>
  <si>
    <t>https://www.gl-inet.com/products/gl-ar150/</t>
  </si>
  <si>
    <t>AR300M16</t>
  </si>
  <si>
    <t>128</t>
  </si>
  <si>
    <t>16</t>
  </si>
  <si>
    <t>https://www.gl-inet.com/products/gl-ar300m/</t>
  </si>
  <si>
    <t>AR750</t>
  </si>
  <si>
    <t>USB150</t>
  </si>
  <si>
    <t>1 (usb)</t>
  </si>
  <si>
    <t>https://www.gl-inet.com/products/gl-usb150/</t>
  </si>
  <si>
    <t>Mikrotik</t>
  </si>
  <si>
    <t>Basebox2</t>
  </si>
  <si>
    <t>Sector2</t>
  </si>
  <si>
    <t>64</t>
  </si>
  <si>
    <t>Long</t>
  </si>
  <si>
    <t>$$$</t>
  </si>
  <si>
    <t>https://mikrotik.com/product/RB912UAG-2HPnD-OUT</t>
  </si>
  <si>
    <t>RocketDish2</t>
  </si>
  <si>
    <t>Very Long</t>
  </si>
  <si>
    <t>Basebox5</t>
  </si>
  <si>
    <t>Sector5</t>
  </si>
  <si>
    <t>$$</t>
  </si>
  <si>
    <t>https://mikrotik.com/product/RB912UAG-5HPnD-OUT</t>
  </si>
  <si>
    <t>RocketDish5</t>
  </si>
  <si>
    <t>hAP AC Lite</t>
  </si>
  <si>
    <t>https://mikrotik.com/product/RB952Ui-5ac2nD</t>
  </si>
  <si>
    <t>LDF RBLDF-2nD</t>
  </si>
  <si>
    <t>Sat TV Dish</t>
  </si>
  <si>
    <t>https://mikrotik.com/product/ldf_2#fndtn-specifications</t>
  </si>
  <si>
    <t>LDF</t>
  </si>
  <si>
    <t>https://mikrotik.com/product/rbldf_5nd</t>
  </si>
  <si>
    <t>LHG RBLHG-2nD</t>
  </si>
  <si>
    <t>https://mikrotik.com/product/lhg_2</t>
  </si>
  <si>
    <t>LHG RBLHG-2nD-XL</t>
  </si>
  <si>
    <t>https://mikrotik.com/product/lhg_xl_2</t>
  </si>
  <si>
    <t>LHG RBLHG-5nD</t>
  </si>
  <si>
    <t>https://mikrotik.com/product/RBLHG-5nD</t>
  </si>
  <si>
    <t>LHG RBLHG-5nD-XL</t>
  </si>
  <si>
    <t>https://mikrotik.com/product/RBLHG-5HPnD-XL</t>
  </si>
  <si>
    <t>LHG-HP RBLHG-5HPnD</t>
  </si>
  <si>
    <t>https://mikrotik.com/product/RBLHG-5HPnD</t>
  </si>
  <si>
    <t>QRT</t>
  </si>
  <si>
    <t>$$$$</t>
  </si>
  <si>
    <t>https://mikrotik.com/product/RB911G-5HPnD-QRT</t>
  </si>
  <si>
    <t>https://mikrotik.com/product/RBQRTG-2SHPnDr2</t>
  </si>
  <si>
    <t>TP-Link</t>
  </si>
  <si>
    <t>CPE210</t>
  </si>
  <si>
    <t>8</t>
  </si>
  <si>
    <t>Short</t>
  </si>
  <si>
    <t>https://www.tp-link.com/us/business-networking/outdoor-radio/cpe210/#specifications</t>
  </si>
  <si>
    <t>CPE510</t>
  </si>
  <si>
    <t>https://www.tp-link.com/us/business-networking/outdoor-radio/cpe510/#specifications</t>
  </si>
  <si>
    <t>CPE610</t>
  </si>
  <si>
    <t>https://www.tp-link.com/us/business-networking/outdoor-radio/cpe610/#specifications</t>
  </si>
  <si>
    <t>WBS210</t>
  </si>
  <si>
    <t>Sector</t>
  </si>
  <si>
    <t>Medium</t>
  </si>
  <si>
    <t>https://www.tp-link.com/au/business-networking/outdoor-radio/wbs210/#specifications</t>
  </si>
  <si>
    <t>RocketDish</t>
  </si>
  <si>
    <t>WBS510</t>
  </si>
  <si>
    <t>https://www.tp-link.com/au/business-networking/outdoor-radio/wbs510/#specifications</t>
  </si>
  <si>
    <t>Ubiquiti</t>
  </si>
  <si>
    <t>AirGrid AG-HP-2G16</t>
  </si>
  <si>
    <t>https://dl.ubnt.com/datasheets/airgridm/airGrid_HP.pdf</t>
  </si>
  <si>
    <t>AirGrid AG-HP-2G20</t>
  </si>
  <si>
    <t>AirGrid AG-HP-5G23</t>
  </si>
  <si>
    <t>AirGrid AG-HP-5G27</t>
  </si>
  <si>
    <t>AirRouter</t>
  </si>
  <si>
    <t>32</t>
  </si>
  <si>
    <t>https://dl.ubnt.com/datasheets/airrouter/airRouter_Datasheet.pdf</t>
  </si>
  <si>
    <t>AirRouter HP</t>
  </si>
  <si>
    <t>Bullet</t>
  </si>
  <si>
    <t>Omni</t>
  </si>
  <si>
    <t>https://dl.ubnt.com/datasheets/bulletm/bm_ds_web.pdf</t>
  </si>
  <si>
    <t>Grid Dish</t>
  </si>
  <si>
    <t>LiteBeam LBE-M5-23</t>
  </si>
  <si>
    <t>https://dl.ubnt.com/datasheets/LiteBeam/LiteBeam_DS.pdf</t>
  </si>
  <si>
    <t>NanoBeam (XW) NBE-M2-13</t>
  </si>
  <si>
    <t>https://dl.ubnt.com/datasheets/nanobeam/NanoBeam_DS.pdf</t>
  </si>
  <si>
    <t>NanoBeam (XW) NBE-M5-16</t>
  </si>
  <si>
    <t>NanoBeam (XW) NBE-M5-19</t>
  </si>
  <si>
    <t>NanoBridge</t>
  </si>
  <si>
    <t>$$$$$</t>
  </si>
  <si>
    <t>https://dl.ubnt.com/datasheets/nanobridgem/nbm_ds_web.pdf</t>
  </si>
  <si>
    <t>NanoBridge 2G18</t>
  </si>
  <si>
    <t>NanoBridge 5G22</t>
  </si>
  <si>
    <t>https://dl.ubnt.com/nb5_datasheet</t>
  </si>
  <si>
    <t>NanoBridge 5G25</t>
  </si>
  <si>
    <t>NanoStation</t>
  </si>
  <si>
    <t>https://dl.ubnt.com/datasheets/nanostationm/nsm_ds_web.pdf</t>
  </si>
  <si>
    <t>NanoStation Loco</t>
  </si>
  <si>
    <t>PicoStation</t>
  </si>
  <si>
    <t>https://dl.ubnt.com/pico2_datasheet.pdf</t>
  </si>
  <si>
    <t>PowerBeam PBE-300</t>
  </si>
  <si>
    <t>https://dl.ubnt.com/datasheets/powerbeam/PowerBeam_DS.pdf</t>
  </si>
  <si>
    <t>PowerBeam PBE-400</t>
  </si>
  <si>
    <t>PowerBeam PBE-400/400ISO</t>
  </si>
  <si>
    <t>PowerBeam PBE-620</t>
  </si>
  <si>
    <t>PowerBridge</t>
  </si>
  <si>
    <t>https://dl.ubnt.com/pbm5_datasheet.pdf</t>
  </si>
  <si>
    <t>Rocket900</t>
  </si>
  <si>
    <t>Yagi</t>
  </si>
  <si>
    <t>https://dl.ubnt.com/datasheets/rocketm/RocketM_DS.pdf</t>
  </si>
  <si>
    <t>Rocket2</t>
  </si>
  <si>
    <t>Rocket3</t>
  </si>
  <si>
    <t>RocketDish3</t>
  </si>
  <si>
    <t>Rocket5</t>
  </si>
  <si>
    <t>D</t>
  </si>
  <si>
    <t>A</t>
  </si>
  <si>
    <t>C</t>
  </si>
  <si>
    <t>Link Budget Calculations</t>
  </si>
  <si>
    <t>Key</t>
  </si>
  <si>
    <t>Device Values</t>
  </si>
  <si>
    <t>Antenna Values</t>
  </si>
  <si>
    <t>Gain</t>
  </si>
  <si>
    <t>Miles Values</t>
  </si>
  <si>
    <t>Dist mult</t>
  </si>
  <si>
    <t>Path Loss</t>
  </si>
  <si>
    <t>Select Device</t>
  </si>
  <si>
    <t>Select Antenna</t>
  </si>
  <si>
    <t>Miles</t>
  </si>
  <si>
    <t>Tx Pwr</t>
  </si>
  <si>
    <t>Tx line loss</t>
  </si>
  <si>
    <t>Tx Ant Gain</t>
  </si>
  <si>
    <t>Path loss</t>
  </si>
  <si>
    <t>Rcv Ant Gain</t>
  </si>
  <si>
    <t>Rx line loss</t>
  </si>
  <si>
    <t>Rcv Sens</t>
  </si>
  <si>
    <t>Fade Marg (SNR)</t>
  </si>
  <si>
    <t>Sector 16dB</t>
  </si>
  <si>
    <t>^^^^ Pick a device ^^^^</t>
  </si>
  <si>
    <t>^^^^ Pick an antenna ^^^^</t>
  </si>
  <si>
    <t>+</t>
  </si>
  <si>
    <t>-</t>
  </si>
  <si>
    <t>Sector 18dB</t>
  </si>
  <si>
    <t>Sector 19dB</t>
  </si>
  <si>
    <t>Assumptions:</t>
  </si>
  <si>
    <t>What is a good Fade Margin (SNR)?</t>
  </si>
  <si>
    <t>Rx line loss is the same as Tx line loss</t>
  </si>
  <si>
    <t>&lt;10dB will likely not be good enough to pass data reliably</t>
  </si>
  <si>
    <t>Fresnel Zones must be clear</t>
  </si>
  <si>
    <t>15dB will likely support link rates of 6-10 Mbps</t>
  </si>
  <si>
    <t>Your results may vary</t>
  </si>
  <si>
    <t>25dB will likely support link rates of 25-40 Mbps</t>
  </si>
  <si>
    <t>Grid Dish2</t>
  </si>
  <si>
    <t>35dB will likely support link rates of 50 Mbps+</t>
  </si>
  <si>
    <t>Rocket Vertical</t>
  </si>
  <si>
    <t>Rocket</t>
  </si>
  <si>
    <t>SXT</t>
  </si>
  <si>
    <t>Rocket/Dis</t>
  </si>
  <si>
    <t>NanoStation (XM)</t>
  </si>
  <si>
    <t>NanoStation Loco (XM)</t>
  </si>
  <si>
    <t>Path
Loss (dB)</t>
  </si>
  <si>
    <t>Link Miles</t>
  </si>
  <si>
    <t xml:space="preserve">Fresnel
Zone Radius (ft)
</t>
  </si>
  <si>
    <t>Maximum
Link Distance</t>
  </si>
  <si>
    <t>Bandwidth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</si>
</sst>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8">
    <font>
      <sz val="11"/>
      <color rgb="FF000000"/>
      <name val="Calibri"/>
    </font>
    <font>
      <b/>
      <sz val="14"/>
      <color theme="1"/>
      <name val="Calibri"/>
    </font>
    <font>
      <sz val="11"/>
      <color theme="1"/>
      <name val="Calibri"/>
    </font>
    <font>
      <b/>
      <sz val="14"/>
      <color rgb="FF000000"/>
      <name val="Calibri"/>
    </font>
    <font>
      <b/>
      <sz val="11"/>
      <color rgb="FFFFFFFF"/>
      <name val="Calibri"/>
    </font>
    <font>
      <u/>
      <sz val="11"/>
      <color rgb="FF0000FF"/>
      <name val="Calibri"/>
    </font>
    <font>
      <u/>
      <sz val="11"/>
      <color rgb="FF000000"/>
      <name val="Calibri"/>
    </font>
    <font>
      <u/>
      <sz val="11"/>
      <color rgb="FF0000FF"/>
      <name val="Calibri"/>
    </font>
    <font>
      <u/>
      <sz val="11"/>
      <color rgb="FF0563C1"/>
      <name val="Calibri"/>
    </font>
    <font>
      <b/>
      <sz val="18"/>
      <color theme="1"/>
      <name val="Calibri"/>
    </font>
    <font>
      <b/>
      <sz val="11"/>
      <color rgb="FF000000"/>
      <name val="Calibri"/>
    </font>
    <font>
      <b/>
      <sz val="11"/>
      <color theme="1"/>
      <name val="Calibri"/>
    </font>
    <font>
      <b/>
      <sz val="14"/>
      <color rgb="FFFFFFFF"/>
      <name val="Calibri"/>
    </font>
    <font>
      <sz val="11"/>
      <color theme="1"/>
      <name val="Calibri"/>
    </font>
    <font>
      <sz val="18"/>
      <color theme="1"/>
      <name val="Calibri"/>
    </font>
    <font>
      <sz val="11"/>
      <color rgb="FFFFFFFF"/>
      <name val="Calibri"/>
    </font>
    <font>
      <sz val="11"/>
      <name val="Calibri"/>
    </font>
    <font>
      <b/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2" fillId="0" borderId="0" xfId="0" applyFont="1"/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3" xfId="0" applyFont="1" applyBorder="1" applyAlignment="1">
      <alignment vertical="top"/>
    </xf>
    <xf numFmtId="0" fontId="0" fillId="0" borderId="3" xfId="0" applyFont="1" applyBorder="1" applyAlignment="1">
      <alignment horizontal="center" vertical="top"/>
    </xf>
    <xf numFmtId="0" fontId="0" fillId="0" borderId="3" xfId="0" applyFont="1" applyBorder="1" applyAlignment="1">
      <alignment horizontal="center"/>
    </xf>
    <xf numFmtId="164" fontId="0" fillId="0" borderId="3" xfId="0" applyNumberFormat="1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3" xfId="0" applyFont="1" applyBorder="1"/>
    <xf numFmtId="0" fontId="8" fillId="0" borderId="0" xfId="0" applyFont="1" applyAlignment="1"/>
    <xf numFmtId="0" fontId="2" fillId="0" borderId="0" xfId="0" applyFont="1" applyAlignment="1">
      <alignment horizontal="center"/>
    </xf>
    <xf numFmtId="0" fontId="9" fillId="0" borderId="0" xfId="0" applyFont="1"/>
    <xf numFmtId="0" fontId="10" fillId="3" borderId="1" xfId="0" applyFont="1" applyFill="1" applyBorder="1" applyAlignment="1">
      <alignment horizontal="left" wrapText="1"/>
    </xf>
    <xf numFmtId="0" fontId="11" fillId="0" borderId="0" xfId="0" applyFont="1"/>
    <xf numFmtId="0" fontId="11" fillId="0" borderId="0" xfId="0" applyFont="1" applyAlignment="1">
      <alignment wrapText="1"/>
    </xf>
    <xf numFmtId="0" fontId="12" fillId="2" borderId="1" xfId="0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vertical="top"/>
    </xf>
    <xf numFmtId="0" fontId="14" fillId="0" borderId="0" xfId="0" quotePrefix="1" applyFont="1" applyAlignment="1">
      <alignment horizontal="center" vertical="top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5" fillId="0" borderId="0" xfId="0" applyFont="1"/>
    <xf numFmtId="0" fontId="4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0" fillId="0" borderId="0" xfId="0" applyFont="1" applyAlignment="1"/>
    <xf numFmtId="0" fontId="12" fillId="2" borderId="4" xfId="0" applyFont="1" applyFill="1" applyBorder="1" applyAlignment="1">
      <alignment horizontal="left" wrapText="1"/>
    </xf>
    <xf numFmtId="0" fontId="16" fillId="0" borderId="5" xfId="0" applyFont="1" applyBorder="1"/>
    <xf numFmtId="0" fontId="16" fillId="0" borderId="6" xfId="0" applyFont="1" applyBorder="1"/>
    <xf numFmtId="0" fontId="12" fillId="2" borderId="4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center" vertical="center" textRotation="90"/>
    </xf>
    <xf numFmtId="0" fontId="16" fillId="0" borderId="8" xfId="0" applyFont="1" applyBorder="1"/>
    <xf numFmtId="0" fontId="16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304800</xdr:colOff>
      <xdr:row>0</xdr:row>
      <xdr:rowOff>76200</xdr:rowOff>
    </xdr:from>
    <xdr:ext cx="1619250" cy="790575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0</xdr:row>
      <xdr:rowOff>38100</xdr:rowOff>
    </xdr:from>
    <xdr:ext cx="1905000" cy="990600"/>
    <xdr:pic>
      <xdr:nvPicPr>
        <xdr:cNvPr id="2" name="image1.jpg" descr="Home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171450</xdr:colOff>
      <xdr:row>1</xdr:row>
      <xdr:rowOff>76200</xdr:rowOff>
    </xdr:from>
    <xdr:ext cx="1619250" cy="790575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47625</xdr:rowOff>
    </xdr:from>
    <xdr:ext cx="1619250" cy="790575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mikrotik.com/product/lhg_xl_2" TargetMode="External"/><Relationship Id="rId18" Type="http://schemas.openxmlformats.org/officeDocument/2006/relationships/hyperlink" Target="https://mikrotik.com/product/RBQRTG-2SHPnDr2" TargetMode="External"/><Relationship Id="rId26" Type="http://schemas.openxmlformats.org/officeDocument/2006/relationships/hyperlink" Target="https://dl.ubnt.com/datasheets/airgridm/airGrid_HP.pdf" TargetMode="External"/><Relationship Id="rId39" Type="http://schemas.openxmlformats.org/officeDocument/2006/relationships/hyperlink" Target="https://dl.ubnt.com/datasheets/nanobridgem/nbm_ds_web.pdf" TargetMode="External"/><Relationship Id="rId21" Type="http://schemas.openxmlformats.org/officeDocument/2006/relationships/hyperlink" Target="https://www.tp-link.com/us/business-networking/outdoor-radio/cpe610/" TargetMode="External"/><Relationship Id="rId34" Type="http://schemas.openxmlformats.org/officeDocument/2006/relationships/hyperlink" Target="https://dl.ubnt.com/datasheets/bulletm/bm_ds_web.pdf" TargetMode="External"/><Relationship Id="rId42" Type="http://schemas.openxmlformats.org/officeDocument/2006/relationships/hyperlink" Target="https://dl.ubnt.com/nb5_datasheet" TargetMode="External"/><Relationship Id="rId47" Type="http://schemas.openxmlformats.org/officeDocument/2006/relationships/hyperlink" Target="https://dl.ubnt.com/datasheets/nanostationm/nsm_ds_web.pdf" TargetMode="External"/><Relationship Id="rId50" Type="http://schemas.openxmlformats.org/officeDocument/2006/relationships/hyperlink" Target="https://dl.ubnt.com/pico2_datasheet.pdf" TargetMode="External"/><Relationship Id="rId55" Type="http://schemas.openxmlformats.org/officeDocument/2006/relationships/hyperlink" Target="https://dl.ubnt.com/pbm5_datasheet.pdf" TargetMode="External"/><Relationship Id="rId63" Type="http://schemas.openxmlformats.org/officeDocument/2006/relationships/drawing" Target="../drawings/drawing2.xml"/><Relationship Id="rId7" Type="http://schemas.openxmlformats.org/officeDocument/2006/relationships/hyperlink" Target="https://mikrotik.com/product/RB912UAG-5HPnD-OUT" TargetMode="External"/><Relationship Id="rId2" Type="http://schemas.openxmlformats.org/officeDocument/2006/relationships/hyperlink" Target="https://www.gl-inet.com/products/gl-ar300m/" TargetMode="External"/><Relationship Id="rId16" Type="http://schemas.openxmlformats.org/officeDocument/2006/relationships/hyperlink" Target="https://mikrotik.com/product/RBLHG-5HPnD" TargetMode="External"/><Relationship Id="rId20" Type="http://schemas.openxmlformats.org/officeDocument/2006/relationships/hyperlink" Target="https://www.tp-link.com/us/business-networking/outdoor-radio/cpe510/" TargetMode="External"/><Relationship Id="rId29" Type="http://schemas.openxmlformats.org/officeDocument/2006/relationships/hyperlink" Target="https://dl.ubnt.com/datasheets/airgridm/airGrid_HP.pdf" TargetMode="External"/><Relationship Id="rId41" Type="http://schemas.openxmlformats.org/officeDocument/2006/relationships/hyperlink" Target="https://dl.ubnt.com/datasheets/nanobridgem/nbm_ds_web.pdf" TargetMode="External"/><Relationship Id="rId54" Type="http://schemas.openxmlformats.org/officeDocument/2006/relationships/hyperlink" Target="https://dl.ubnt.com/datasheets/powerbeam/PowerBeam_DS.pdf" TargetMode="External"/><Relationship Id="rId62" Type="http://schemas.openxmlformats.org/officeDocument/2006/relationships/hyperlink" Target="https://dl.ubnt.com/datasheets/rocketm/RocketM_DS.pdf" TargetMode="External"/><Relationship Id="rId1" Type="http://schemas.openxmlformats.org/officeDocument/2006/relationships/hyperlink" Target="https://www.gl-inet.com/products/gl-ar150/" TargetMode="External"/><Relationship Id="rId6" Type="http://schemas.openxmlformats.org/officeDocument/2006/relationships/hyperlink" Target="https://mikrotik.com/product/RB912UAG-2HPnD-OUT" TargetMode="External"/><Relationship Id="rId11" Type="http://schemas.openxmlformats.org/officeDocument/2006/relationships/hyperlink" Target="https://mikrotik.com/product/rbldf_5nd" TargetMode="External"/><Relationship Id="rId24" Type="http://schemas.openxmlformats.org/officeDocument/2006/relationships/hyperlink" Target="https://www.tp-link.com/au/business-networking/outdoor-radio/wbs510/" TargetMode="External"/><Relationship Id="rId32" Type="http://schemas.openxmlformats.org/officeDocument/2006/relationships/hyperlink" Target="https://dl.ubnt.com/datasheets/bulletm/bm_ds_web.pdf" TargetMode="External"/><Relationship Id="rId37" Type="http://schemas.openxmlformats.org/officeDocument/2006/relationships/hyperlink" Target="https://dl.ubnt.com/datasheets/nanobeam/NanoBeam_DS.pdf" TargetMode="External"/><Relationship Id="rId40" Type="http://schemas.openxmlformats.org/officeDocument/2006/relationships/hyperlink" Target="https://dl.ubnt.com/datasheets/nanobridgem/nbm_ds_web.pdf" TargetMode="External"/><Relationship Id="rId45" Type="http://schemas.openxmlformats.org/officeDocument/2006/relationships/hyperlink" Target="https://dl.ubnt.com/datasheets/nanostationm/nsm_ds_web.pdf" TargetMode="External"/><Relationship Id="rId53" Type="http://schemas.openxmlformats.org/officeDocument/2006/relationships/hyperlink" Target="https://dl.ubnt.com/datasheets/powerbeam/PowerBeam_DS.pdf" TargetMode="External"/><Relationship Id="rId58" Type="http://schemas.openxmlformats.org/officeDocument/2006/relationships/hyperlink" Target="https://dl.ubnt.com/datasheets/rocketm/RocketM_DS.pdf" TargetMode="External"/><Relationship Id="rId5" Type="http://schemas.openxmlformats.org/officeDocument/2006/relationships/hyperlink" Target="https://mikrotik.com/product/RB912UAG-2HPnD-OUT" TargetMode="External"/><Relationship Id="rId15" Type="http://schemas.openxmlformats.org/officeDocument/2006/relationships/hyperlink" Target="https://mikrotik.com/product/RBLHG-5HPnD-XL" TargetMode="External"/><Relationship Id="rId23" Type="http://schemas.openxmlformats.org/officeDocument/2006/relationships/hyperlink" Target="https://www.tp-link.com/au/business-networking/outdoor-radio/wbs210/" TargetMode="External"/><Relationship Id="rId28" Type="http://schemas.openxmlformats.org/officeDocument/2006/relationships/hyperlink" Target="https://dl.ubnt.com/datasheets/airgridm/airGrid_HP.pdf" TargetMode="External"/><Relationship Id="rId36" Type="http://schemas.openxmlformats.org/officeDocument/2006/relationships/hyperlink" Target="https://dl.ubnt.com/datasheets/nanobeam/NanoBeam_DS.pdf" TargetMode="External"/><Relationship Id="rId49" Type="http://schemas.openxmlformats.org/officeDocument/2006/relationships/hyperlink" Target="https://dl.ubnt.com/datasheets/nanostationm/nsm_ds_web.pdf" TargetMode="External"/><Relationship Id="rId57" Type="http://schemas.openxmlformats.org/officeDocument/2006/relationships/hyperlink" Target="https://dl.ubnt.com/datasheets/rocketm/RocketM_DS.pdf" TargetMode="External"/><Relationship Id="rId61" Type="http://schemas.openxmlformats.org/officeDocument/2006/relationships/hyperlink" Target="https://dl.ubnt.com/datasheets/rocketm/RocketM_DS.pdf" TargetMode="External"/><Relationship Id="rId10" Type="http://schemas.openxmlformats.org/officeDocument/2006/relationships/hyperlink" Target="https://mikrotik.com/product/ldf_2" TargetMode="External"/><Relationship Id="rId19" Type="http://schemas.openxmlformats.org/officeDocument/2006/relationships/hyperlink" Target="https://www.tp-link.com/us/business-networking/outdoor-radio/cpe210/" TargetMode="External"/><Relationship Id="rId31" Type="http://schemas.openxmlformats.org/officeDocument/2006/relationships/hyperlink" Target="https://dl.ubnt.com/datasheets/airrouter/airRouter_Datasheet.pdf" TargetMode="External"/><Relationship Id="rId44" Type="http://schemas.openxmlformats.org/officeDocument/2006/relationships/hyperlink" Target="https://dl.ubnt.com/datasheets/nanostationm/nsm_ds_web.pdf" TargetMode="External"/><Relationship Id="rId52" Type="http://schemas.openxmlformats.org/officeDocument/2006/relationships/hyperlink" Target="https://dl.ubnt.com/datasheets/powerbeam/PowerBeam_DS.pdf" TargetMode="External"/><Relationship Id="rId60" Type="http://schemas.openxmlformats.org/officeDocument/2006/relationships/hyperlink" Target="https://dl.ubnt.com/datasheets/rocketm/RocketM_DS.pdf" TargetMode="External"/><Relationship Id="rId4" Type="http://schemas.openxmlformats.org/officeDocument/2006/relationships/hyperlink" Target="https://www.gl-inet.com/products/gl-usb150/" TargetMode="External"/><Relationship Id="rId9" Type="http://schemas.openxmlformats.org/officeDocument/2006/relationships/hyperlink" Target="https://mikrotik.com/product/RB952Ui-5ac2nD" TargetMode="External"/><Relationship Id="rId14" Type="http://schemas.openxmlformats.org/officeDocument/2006/relationships/hyperlink" Target="https://mikrotik.com/product/RBLHG-5nD" TargetMode="External"/><Relationship Id="rId22" Type="http://schemas.openxmlformats.org/officeDocument/2006/relationships/hyperlink" Target="https://www.tp-link.com/au/business-networking/outdoor-radio/wbs210/" TargetMode="External"/><Relationship Id="rId27" Type="http://schemas.openxmlformats.org/officeDocument/2006/relationships/hyperlink" Target="https://dl.ubnt.com/datasheets/airgridm/airGrid_HP.pdf" TargetMode="External"/><Relationship Id="rId30" Type="http://schemas.openxmlformats.org/officeDocument/2006/relationships/hyperlink" Target="https://dl.ubnt.com/datasheets/airrouter/airRouter_Datasheet.pdf" TargetMode="External"/><Relationship Id="rId35" Type="http://schemas.openxmlformats.org/officeDocument/2006/relationships/hyperlink" Target="https://dl.ubnt.com/datasheets/LiteBeam/LiteBeam_DS.pdf" TargetMode="External"/><Relationship Id="rId43" Type="http://schemas.openxmlformats.org/officeDocument/2006/relationships/hyperlink" Target="https://dl.ubnt.com/nb5_datasheet" TargetMode="External"/><Relationship Id="rId48" Type="http://schemas.openxmlformats.org/officeDocument/2006/relationships/hyperlink" Target="https://dl.ubnt.com/datasheets/nanostationm/nsm_ds_web.pdf" TargetMode="External"/><Relationship Id="rId56" Type="http://schemas.openxmlformats.org/officeDocument/2006/relationships/hyperlink" Target="https://dl.ubnt.com/datasheets/rocketm/RocketM_DS.pdf" TargetMode="External"/><Relationship Id="rId8" Type="http://schemas.openxmlformats.org/officeDocument/2006/relationships/hyperlink" Target="https://mikrotik.com/product/RB912UAG-5HPnD-OUT" TargetMode="External"/><Relationship Id="rId51" Type="http://schemas.openxmlformats.org/officeDocument/2006/relationships/hyperlink" Target="https://dl.ubnt.com/datasheets/powerbeam/PowerBeam_DS.pdf" TargetMode="External"/><Relationship Id="rId3" Type="http://schemas.openxmlformats.org/officeDocument/2006/relationships/hyperlink" Target="https://www.gl-inet.com/products/gl-ar300m/" TargetMode="External"/><Relationship Id="rId12" Type="http://schemas.openxmlformats.org/officeDocument/2006/relationships/hyperlink" Target="https://mikrotik.com/product/lhg_2" TargetMode="External"/><Relationship Id="rId17" Type="http://schemas.openxmlformats.org/officeDocument/2006/relationships/hyperlink" Target="https://mikrotik.com/product/RB911G-5HPnD-QRT" TargetMode="External"/><Relationship Id="rId25" Type="http://schemas.openxmlformats.org/officeDocument/2006/relationships/hyperlink" Target="https://www.tp-link.com/au/business-networking/outdoor-radio/wbs510/" TargetMode="External"/><Relationship Id="rId33" Type="http://schemas.openxmlformats.org/officeDocument/2006/relationships/hyperlink" Target="https://dl.ubnt.com/datasheets/bulletm/bm_ds_web.pdf" TargetMode="External"/><Relationship Id="rId38" Type="http://schemas.openxmlformats.org/officeDocument/2006/relationships/hyperlink" Target="https://dl.ubnt.com/datasheets/nanobeam/NanoBeam_DS.pdf" TargetMode="External"/><Relationship Id="rId46" Type="http://schemas.openxmlformats.org/officeDocument/2006/relationships/hyperlink" Target="https://dl.ubnt.com/datasheets/nanostationm/nsm_ds_web.pdf" TargetMode="External"/><Relationship Id="rId59" Type="http://schemas.openxmlformats.org/officeDocument/2006/relationships/hyperlink" Target="https://dl.ubnt.com/datasheets/rocketm/RocketM_DS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1:C1000"/>
  <sheetViews>
    <sheetView showGridLines="0" tabSelected="1" workbookViewId="0"/>
  </sheetViews>
  <sheetFormatPr defaultColWidth="14.375" defaultRowHeight="14.95" customHeight="1"/>
  <cols>
    <col min="1" max="1" width="4.875" customWidth="1"/>
    <col min="2" max="2" width="3.875" customWidth="1"/>
    <col min="3" max="3" width="81.625" customWidth="1"/>
    <col min="4" max="6" width="14.375" customWidth="1"/>
  </cols>
  <sheetData>
    <row r="1" spans="2:3" ht="68.95" customHeight="1"/>
    <row r="2" spans="2:3" ht="19.05">
      <c r="B2" s="1" t="s">
        <v>0</v>
      </c>
    </row>
    <row r="3" spans="2:3" ht="171.2">
      <c r="C3" s="2" t="s">
        <v>1</v>
      </c>
    </row>
    <row r="5" spans="2:3" ht="19.05">
      <c r="B5" s="1" t="s">
        <v>2</v>
      </c>
    </row>
    <row r="6" spans="2:3" ht="28.55">
      <c r="C6" s="2" t="s">
        <v>3</v>
      </c>
    </row>
    <row r="7" spans="2:3" ht="28.55">
      <c r="C7" s="2" t="s">
        <v>4</v>
      </c>
    </row>
    <row r="8" spans="2:3" ht="28.55">
      <c r="C8" s="2" t="s">
        <v>5</v>
      </c>
    </row>
    <row r="9" spans="2:3" ht="14.3">
      <c r="C9" s="2" t="s">
        <v>6</v>
      </c>
    </row>
    <row r="10" spans="2:3" ht="14.3">
      <c r="C10" s="2"/>
    </row>
    <row r="11" spans="2:3" ht="14.3">
      <c r="C11" s="2"/>
    </row>
    <row r="12" spans="2:3" ht="14.3">
      <c r="C12" s="2"/>
    </row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showGridLines="0" workbookViewId="0">
      <pane xSplit="8" ySplit="2" topLeftCell="I3" activePane="bottomRight" state="frozen"/>
      <selection pane="topRight" activeCell="I1" sqref="I1"/>
      <selection pane="bottomLeft" activeCell="A3" sqref="A3"/>
      <selection pane="bottomRight" activeCell="I3" sqref="I3"/>
    </sheetView>
  </sheetViews>
  <sheetFormatPr defaultColWidth="14.375" defaultRowHeight="14.95" customHeight="1"/>
  <cols>
    <col min="1" max="1" width="26.125" hidden="1" customWidth="1"/>
    <col min="2" max="2" width="3.625" customWidth="1"/>
    <col min="3" max="3" width="9.625" customWidth="1"/>
    <col min="4" max="4" width="29.75" customWidth="1"/>
    <col min="5" max="5" width="9" customWidth="1"/>
    <col min="6" max="6" width="7.75" customWidth="1"/>
    <col min="7" max="7" width="12.625" hidden="1" customWidth="1"/>
    <col min="8" max="8" width="11.75" customWidth="1"/>
    <col min="9" max="9" width="8.125" customWidth="1"/>
    <col min="10" max="10" width="8.375" customWidth="1"/>
    <col min="11" max="11" width="9.375" customWidth="1"/>
    <col min="12" max="13" width="11.125" customWidth="1"/>
    <col min="14" max="14" width="9.75" customWidth="1"/>
    <col min="15" max="15" width="8" customWidth="1"/>
    <col min="16" max="16" width="11.25" customWidth="1"/>
    <col min="17" max="17" width="12.875" customWidth="1"/>
    <col min="18" max="18" width="8.75" hidden="1" customWidth="1"/>
    <col min="19" max="19" width="14.375" customWidth="1"/>
    <col min="20" max="20" width="11.25" customWidth="1"/>
    <col min="21" max="21" width="11.625" hidden="1" customWidth="1"/>
    <col min="22" max="22" width="75" customWidth="1"/>
  </cols>
  <sheetData>
    <row r="1" spans="1:22" ht="99" customHeight="1">
      <c r="D1" s="3" t="s">
        <v>7</v>
      </c>
      <c r="E1" s="44" t="s">
        <v>8</v>
      </c>
      <c r="F1" s="45"/>
      <c r="G1" s="45"/>
      <c r="H1" s="45"/>
      <c r="S1" s="4"/>
    </row>
    <row r="2" spans="1:22" ht="14.3" customHeight="1">
      <c r="A2" s="5"/>
      <c r="B2" s="6" t="s">
        <v>9</v>
      </c>
      <c r="C2" s="6" t="s">
        <v>10</v>
      </c>
      <c r="D2" s="6" t="s">
        <v>11</v>
      </c>
      <c r="E2" s="6" t="s">
        <v>12</v>
      </c>
      <c r="F2" s="6" t="s">
        <v>13</v>
      </c>
      <c r="G2" s="6" t="s">
        <v>14</v>
      </c>
      <c r="H2" s="6" t="s">
        <v>15</v>
      </c>
      <c r="I2" s="6" t="s">
        <v>16</v>
      </c>
      <c r="J2" s="6" t="s">
        <v>17</v>
      </c>
      <c r="K2" s="6" t="s">
        <v>18</v>
      </c>
      <c r="L2" s="6" t="s">
        <v>19</v>
      </c>
      <c r="M2" s="6" t="s">
        <v>20</v>
      </c>
      <c r="N2" s="6" t="s">
        <v>21</v>
      </c>
      <c r="O2" s="6" t="s">
        <v>22</v>
      </c>
      <c r="P2" s="6" t="s">
        <v>23</v>
      </c>
      <c r="Q2" s="6" t="s">
        <v>24</v>
      </c>
      <c r="R2" s="6" t="s">
        <v>25</v>
      </c>
      <c r="S2" s="6" t="s">
        <v>26</v>
      </c>
      <c r="T2" s="6" t="s">
        <v>27</v>
      </c>
      <c r="U2" s="6" t="s">
        <v>28</v>
      </c>
      <c r="V2" s="7" t="s">
        <v>29</v>
      </c>
    </row>
    <row r="3" spans="1:22" ht="14.95" customHeight="1">
      <c r="A3" s="8" t="str">
        <f t="shared" ref="A3:A64" si="0">D3&amp;E3&amp;H3</f>
        <v>AR1502Integrated</v>
      </c>
      <c r="B3" s="9">
        <v>1</v>
      </c>
      <c r="C3" s="10" t="s">
        <v>30</v>
      </c>
      <c r="D3" s="10" t="s">
        <v>31</v>
      </c>
      <c r="E3" s="11">
        <v>2</v>
      </c>
      <c r="F3" s="12"/>
      <c r="G3" s="12"/>
      <c r="H3" s="12" t="s">
        <v>32</v>
      </c>
      <c r="I3" s="12" t="s">
        <v>33</v>
      </c>
      <c r="J3" s="12">
        <v>16</v>
      </c>
      <c r="K3" s="12">
        <v>18</v>
      </c>
      <c r="L3" s="12">
        <v>3</v>
      </c>
      <c r="M3" s="12">
        <v>21</v>
      </c>
      <c r="N3" s="12" t="s">
        <v>34</v>
      </c>
      <c r="O3" s="12">
        <v>-84</v>
      </c>
      <c r="P3" s="12" t="s">
        <v>35</v>
      </c>
      <c r="Q3" s="12">
        <v>2</v>
      </c>
      <c r="R3" s="12" t="s">
        <v>36</v>
      </c>
      <c r="S3" s="12"/>
      <c r="T3" s="13" t="s">
        <v>37</v>
      </c>
      <c r="U3" s="13">
        <v>25</v>
      </c>
      <c r="V3" s="14" t="s">
        <v>38</v>
      </c>
    </row>
    <row r="4" spans="1:22" ht="14.3" customHeight="1">
      <c r="A4" s="8" t="str">
        <f t="shared" si="0"/>
        <v>AR300M162Integrated</v>
      </c>
      <c r="B4" s="9">
        <v>2</v>
      </c>
      <c r="C4" s="10" t="s">
        <v>30</v>
      </c>
      <c r="D4" s="10" t="s">
        <v>39</v>
      </c>
      <c r="E4" s="11">
        <v>2</v>
      </c>
      <c r="F4" s="12"/>
      <c r="G4" s="12"/>
      <c r="H4" s="12" t="s">
        <v>32</v>
      </c>
      <c r="I4" s="12" t="s">
        <v>40</v>
      </c>
      <c r="J4" s="12" t="s">
        <v>41</v>
      </c>
      <c r="K4" s="12">
        <v>23</v>
      </c>
      <c r="L4" s="12">
        <v>6</v>
      </c>
      <c r="M4" s="12">
        <v>29</v>
      </c>
      <c r="N4" s="12" t="s">
        <v>36</v>
      </c>
      <c r="O4" s="12">
        <v>-84</v>
      </c>
      <c r="P4" s="12" t="s">
        <v>35</v>
      </c>
      <c r="Q4" s="12"/>
      <c r="R4" s="12" t="s">
        <v>36</v>
      </c>
      <c r="S4" s="12"/>
      <c r="T4" s="13" t="s">
        <v>37</v>
      </c>
      <c r="U4" s="13"/>
      <c r="V4" s="14" t="s">
        <v>42</v>
      </c>
    </row>
    <row r="5" spans="1:22" ht="14.3" customHeight="1">
      <c r="A5" s="8" t="str">
        <f t="shared" si="0"/>
        <v>AR7502Integrated</v>
      </c>
      <c r="B5" s="9">
        <v>3</v>
      </c>
      <c r="C5" s="10" t="s">
        <v>30</v>
      </c>
      <c r="D5" s="10" t="s">
        <v>43</v>
      </c>
      <c r="E5" s="11">
        <v>2</v>
      </c>
      <c r="F5" s="12"/>
      <c r="G5" s="12"/>
      <c r="H5" s="12" t="s">
        <v>32</v>
      </c>
      <c r="I5" s="12" t="s">
        <v>40</v>
      </c>
      <c r="J5" s="12" t="s">
        <v>41</v>
      </c>
      <c r="K5" s="12">
        <v>23</v>
      </c>
      <c r="L5" s="12">
        <v>6</v>
      </c>
      <c r="M5" s="12">
        <v>29</v>
      </c>
      <c r="N5" s="12" t="s">
        <v>36</v>
      </c>
      <c r="O5" s="12">
        <v>-84</v>
      </c>
      <c r="P5" s="12" t="s">
        <v>35</v>
      </c>
      <c r="Q5" s="12">
        <v>3</v>
      </c>
      <c r="R5" s="12" t="s">
        <v>36</v>
      </c>
      <c r="S5" s="12">
        <v>5</v>
      </c>
      <c r="T5" s="13" t="s">
        <v>37</v>
      </c>
      <c r="U5" s="13">
        <v>45</v>
      </c>
      <c r="V5" s="14" t="s">
        <v>42</v>
      </c>
    </row>
    <row r="6" spans="1:22" ht="14.3" customHeight="1">
      <c r="A6" s="8" t="str">
        <f t="shared" si="0"/>
        <v>USB1502Integrated</v>
      </c>
      <c r="B6" s="9">
        <v>4</v>
      </c>
      <c r="C6" s="10" t="s">
        <v>30</v>
      </c>
      <c r="D6" s="10" t="s">
        <v>44</v>
      </c>
      <c r="E6" s="11">
        <v>2</v>
      </c>
      <c r="F6" s="12"/>
      <c r="G6" s="12"/>
      <c r="H6" s="12" t="s">
        <v>32</v>
      </c>
      <c r="I6" s="12" t="s">
        <v>33</v>
      </c>
      <c r="J6" s="12">
        <v>16</v>
      </c>
      <c r="K6" s="12">
        <v>20</v>
      </c>
      <c r="L6" s="12">
        <v>0</v>
      </c>
      <c r="M6" s="12">
        <v>20</v>
      </c>
      <c r="N6" s="12" t="s">
        <v>34</v>
      </c>
      <c r="O6" s="12">
        <v>-84</v>
      </c>
      <c r="P6" s="12" t="s">
        <v>35</v>
      </c>
      <c r="Q6" s="12" t="s">
        <v>45</v>
      </c>
      <c r="R6" s="12" t="s">
        <v>36</v>
      </c>
      <c r="S6" s="12"/>
      <c r="T6" s="13" t="s">
        <v>37</v>
      </c>
      <c r="U6" s="13">
        <v>30</v>
      </c>
      <c r="V6" s="14" t="s">
        <v>46</v>
      </c>
    </row>
    <row r="7" spans="1:22" ht="14.3" customHeight="1">
      <c r="A7" s="8" t="str">
        <f t="shared" si="0"/>
        <v>Basebox22Sector2</v>
      </c>
      <c r="B7" s="9">
        <v>5</v>
      </c>
      <c r="C7" s="10" t="s">
        <v>47</v>
      </c>
      <c r="D7" s="10" t="s">
        <v>48</v>
      </c>
      <c r="E7" s="11">
        <v>2</v>
      </c>
      <c r="F7" s="12">
        <v>0.5</v>
      </c>
      <c r="G7" s="12"/>
      <c r="H7" s="12" t="s">
        <v>49</v>
      </c>
      <c r="I7" s="12" t="s">
        <v>40</v>
      </c>
      <c r="J7" s="12" t="s">
        <v>50</v>
      </c>
      <c r="K7" s="12">
        <v>30</v>
      </c>
      <c r="L7" s="12">
        <v>16</v>
      </c>
      <c r="M7" s="12">
        <v>46</v>
      </c>
      <c r="N7" s="12" t="s">
        <v>36</v>
      </c>
      <c r="O7" s="12">
        <v>-96</v>
      </c>
      <c r="P7" s="12" t="s">
        <v>51</v>
      </c>
      <c r="Q7" s="12"/>
      <c r="R7" s="12"/>
      <c r="S7" s="12"/>
      <c r="T7" s="13" t="s">
        <v>52</v>
      </c>
      <c r="U7" s="13">
        <v>89</v>
      </c>
      <c r="V7" s="14" t="s">
        <v>53</v>
      </c>
    </row>
    <row r="8" spans="1:22" ht="14.3" customHeight="1">
      <c r="A8" s="8" t="str">
        <f t="shared" si="0"/>
        <v>Basebox22RocketDish2</v>
      </c>
      <c r="B8" s="9">
        <v>6</v>
      </c>
      <c r="C8" s="10" t="s">
        <v>47</v>
      </c>
      <c r="D8" s="10" t="s">
        <v>48</v>
      </c>
      <c r="E8" s="11">
        <v>2</v>
      </c>
      <c r="F8" s="12">
        <v>0.5</v>
      </c>
      <c r="G8" s="12"/>
      <c r="H8" s="12" t="s">
        <v>54</v>
      </c>
      <c r="I8" s="12" t="s">
        <v>40</v>
      </c>
      <c r="J8" s="12" t="s">
        <v>50</v>
      </c>
      <c r="K8" s="12">
        <v>30</v>
      </c>
      <c r="L8" s="12">
        <v>24</v>
      </c>
      <c r="M8" s="12">
        <v>54</v>
      </c>
      <c r="N8" s="12" t="s">
        <v>36</v>
      </c>
      <c r="O8" s="12">
        <v>-96</v>
      </c>
      <c r="P8" s="12" t="s">
        <v>55</v>
      </c>
      <c r="Q8" s="12"/>
      <c r="R8" s="12"/>
      <c r="S8" s="12"/>
      <c r="T8" s="13" t="s">
        <v>52</v>
      </c>
      <c r="U8" s="13">
        <v>89</v>
      </c>
      <c r="V8" s="14" t="s">
        <v>53</v>
      </c>
    </row>
    <row r="9" spans="1:22" ht="14.3" customHeight="1">
      <c r="A9" s="8" t="str">
        <f t="shared" si="0"/>
        <v>Basebox55Sector5</v>
      </c>
      <c r="B9" s="9">
        <v>7</v>
      </c>
      <c r="C9" s="10" t="s">
        <v>47</v>
      </c>
      <c r="D9" s="10" t="s">
        <v>56</v>
      </c>
      <c r="E9" s="11">
        <v>5</v>
      </c>
      <c r="F9" s="12">
        <v>0.5</v>
      </c>
      <c r="G9" s="12"/>
      <c r="H9" s="12" t="s">
        <v>57</v>
      </c>
      <c r="I9" s="12" t="s">
        <v>40</v>
      </c>
      <c r="J9" s="12" t="s">
        <v>50</v>
      </c>
      <c r="K9" s="12">
        <v>30</v>
      </c>
      <c r="L9" s="12">
        <v>19</v>
      </c>
      <c r="M9" s="12">
        <v>49</v>
      </c>
      <c r="N9" s="12" t="s">
        <v>36</v>
      </c>
      <c r="O9" s="12">
        <v>-96</v>
      </c>
      <c r="P9" s="12" t="s">
        <v>51</v>
      </c>
      <c r="Q9" s="12"/>
      <c r="R9" s="12"/>
      <c r="S9" s="12"/>
      <c r="T9" s="13" t="s">
        <v>58</v>
      </c>
      <c r="U9" s="13">
        <v>72</v>
      </c>
      <c r="V9" s="14" t="s">
        <v>59</v>
      </c>
    </row>
    <row r="10" spans="1:22" ht="14.3" customHeight="1">
      <c r="A10" s="8" t="str">
        <f t="shared" si="0"/>
        <v>Basebox55RocketDish5</v>
      </c>
      <c r="B10" s="9">
        <v>8</v>
      </c>
      <c r="C10" s="10" t="s">
        <v>47</v>
      </c>
      <c r="D10" s="10" t="s">
        <v>56</v>
      </c>
      <c r="E10" s="11">
        <v>5</v>
      </c>
      <c r="F10" s="12">
        <v>0.5</v>
      </c>
      <c r="G10" s="12"/>
      <c r="H10" s="12" t="s">
        <v>60</v>
      </c>
      <c r="I10" s="12" t="s">
        <v>40</v>
      </c>
      <c r="J10" s="12" t="s">
        <v>50</v>
      </c>
      <c r="K10" s="12">
        <v>30</v>
      </c>
      <c r="L10" s="12">
        <v>30</v>
      </c>
      <c r="M10" s="12">
        <v>60</v>
      </c>
      <c r="N10" s="12" t="s">
        <v>36</v>
      </c>
      <c r="O10" s="12">
        <v>-96</v>
      </c>
      <c r="P10" s="12" t="s">
        <v>55</v>
      </c>
      <c r="Q10" s="12"/>
      <c r="R10" s="12"/>
      <c r="S10" s="12"/>
      <c r="T10" s="13" t="s">
        <v>58</v>
      </c>
      <c r="U10" s="13">
        <v>72</v>
      </c>
      <c r="V10" s="14" t="s">
        <v>59</v>
      </c>
    </row>
    <row r="11" spans="1:22" ht="14.3" customHeight="1">
      <c r="A11" s="8" t="str">
        <f t="shared" si="0"/>
        <v>hAP AC Lite2Integrated</v>
      </c>
      <c r="B11" s="9">
        <v>9</v>
      </c>
      <c r="C11" s="10" t="s">
        <v>47</v>
      </c>
      <c r="D11" s="10" t="s">
        <v>61</v>
      </c>
      <c r="E11" s="11">
        <v>2</v>
      </c>
      <c r="F11" s="12"/>
      <c r="G11" s="12"/>
      <c r="H11" s="12" t="s">
        <v>32</v>
      </c>
      <c r="I11" s="12" t="s">
        <v>33</v>
      </c>
      <c r="J11" s="12">
        <v>16</v>
      </c>
      <c r="K11" s="12">
        <v>23</v>
      </c>
      <c r="L11" s="12">
        <v>0</v>
      </c>
      <c r="M11" s="12">
        <v>23</v>
      </c>
      <c r="N11" s="12" t="s">
        <v>34</v>
      </c>
      <c r="O11" s="12">
        <v>-94</v>
      </c>
      <c r="P11" s="12" t="s">
        <v>35</v>
      </c>
      <c r="Q11" s="12"/>
      <c r="R11" s="12" t="s">
        <v>36</v>
      </c>
      <c r="S11" s="12">
        <v>5</v>
      </c>
      <c r="T11" s="13" t="s">
        <v>58</v>
      </c>
      <c r="U11" s="13">
        <v>50</v>
      </c>
      <c r="V11" s="14" t="s">
        <v>62</v>
      </c>
    </row>
    <row r="12" spans="1:22" ht="14.3" customHeight="1">
      <c r="A12" s="8" t="str">
        <f t="shared" si="0"/>
        <v>LDF RBLDF-2nD2Sat TV Dish</v>
      </c>
      <c r="B12" s="9">
        <v>10</v>
      </c>
      <c r="C12" s="10" t="s">
        <v>47</v>
      </c>
      <c r="D12" s="10" t="s">
        <v>63</v>
      </c>
      <c r="E12" s="11">
        <v>2</v>
      </c>
      <c r="F12" s="12"/>
      <c r="G12" s="12"/>
      <c r="H12" s="12" t="s">
        <v>64</v>
      </c>
      <c r="I12" s="12" t="s">
        <v>33</v>
      </c>
      <c r="J12" s="12">
        <v>16</v>
      </c>
      <c r="K12" s="12">
        <v>28</v>
      </c>
      <c r="L12" s="12">
        <v>18</v>
      </c>
      <c r="M12" s="12">
        <v>46</v>
      </c>
      <c r="N12" s="12" t="s">
        <v>36</v>
      </c>
      <c r="O12" s="12">
        <v>-94</v>
      </c>
      <c r="P12" s="12" t="s">
        <v>51</v>
      </c>
      <c r="Q12" s="12"/>
      <c r="R12" s="12"/>
      <c r="S12" s="12"/>
      <c r="T12" s="13" t="s">
        <v>37</v>
      </c>
      <c r="U12" s="13">
        <v>39</v>
      </c>
      <c r="V12" s="14" t="s">
        <v>65</v>
      </c>
    </row>
    <row r="13" spans="1:22" ht="14.3" customHeight="1">
      <c r="A13" s="8" t="str">
        <f t="shared" si="0"/>
        <v>LDF5Integrated</v>
      </c>
      <c r="B13" s="9">
        <v>11</v>
      </c>
      <c r="C13" s="10" t="s">
        <v>47</v>
      </c>
      <c r="D13" s="10" t="s">
        <v>66</v>
      </c>
      <c r="E13" s="11">
        <v>5</v>
      </c>
      <c r="F13" s="12"/>
      <c r="G13" s="12"/>
      <c r="H13" s="12" t="s">
        <v>32</v>
      </c>
      <c r="I13" s="12" t="s">
        <v>33</v>
      </c>
      <c r="J13" s="12">
        <v>16</v>
      </c>
      <c r="K13" s="12">
        <v>25</v>
      </c>
      <c r="L13" s="12">
        <v>9</v>
      </c>
      <c r="M13" s="12">
        <v>34</v>
      </c>
      <c r="N13" s="12" t="s">
        <v>36</v>
      </c>
      <c r="O13" s="12">
        <v>-96</v>
      </c>
      <c r="P13" s="12" t="s">
        <v>35</v>
      </c>
      <c r="Q13" s="12"/>
      <c r="R13" s="12"/>
      <c r="S13" s="12"/>
      <c r="T13" s="13" t="s">
        <v>37</v>
      </c>
      <c r="U13" s="13">
        <v>34</v>
      </c>
      <c r="V13" s="14" t="s">
        <v>67</v>
      </c>
    </row>
    <row r="14" spans="1:22" ht="14.3" customHeight="1">
      <c r="A14" s="8" t="str">
        <f t="shared" si="0"/>
        <v>LHG RBLHG-2nD2Integrated</v>
      </c>
      <c r="B14" s="9">
        <v>12</v>
      </c>
      <c r="C14" s="10" t="s">
        <v>47</v>
      </c>
      <c r="D14" s="10" t="s">
        <v>68</v>
      </c>
      <c r="E14" s="11">
        <v>2</v>
      </c>
      <c r="F14" s="12"/>
      <c r="G14" s="12"/>
      <c r="H14" s="12" t="s">
        <v>32</v>
      </c>
      <c r="I14" s="12" t="s">
        <v>50</v>
      </c>
      <c r="J14" s="12" t="s">
        <v>41</v>
      </c>
      <c r="K14" s="12">
        <v>28</v>
      </c>
      <c r="L14" s="12">
        <v>18</v>
      </c>
      <c r="M14" s="12">
        <v>46</v>
      </c>
      <c r="N14" s="12" t="s">
        <v>36</v>
      </c>
      <c r="O14" s="12">
        <v>-94</v>
      </c>
      <c r="P14" s="12" t="s">
        <v>51</v>
      </c>
      <c r="Q14" s="12"/>
      <c r="R14" s="12"/>
      <c r="S14" s="12"/>
      <c r="T14" s="13" t="s">
        <v>37</v>
      </c>
      <c r="U14" s="13">
        <v>47</v>
      </c>
      <c r="V14" s="14" t="s">
        <v>69</v>
      </c>
    </row>
    <row r="15" spans="1:22" ht="14.3" customHeight="1">
      <c r="A15" s="8" t="str">
        <f t="shared" si="0"/>
        <v>LHG RBLHG-2nD-XL2Integrated</v>
      </c>
      <c r="B15" s="9">
        <v>13</v>
      </c>
      <c r="C15" s="10" t="s">
        <v>47</v>
      </c>
      <c r="D15" s="10" t="s">
        <v>70</v>
      </c>
      <c r="E15" s="11">
        <v>2</v>
      </c>
      <c r="F15" s="12"/>
      <c r="G15" s="12"/>
      <c r="H15" s="12" t="s">
        <v>32</v>
      </c>
      <c r="I15" s="12" t="s">
        <v>50</v>
      </c>
      <c r="J15" s="12" t="s">
        <v>41</v>
      </c>
      <c r="K15" s="12">
        <v>25</v>
      </c>
      <c r="L15" s="12">
        <v>21</v>
      </c>
      <c r="M15" s="12">
        <v>46</v>
      </c>
      <c r="N15" s="12" t="s">
        <v>36</v>
      </c>
      <c r="O15" s="12">
        <v>-94</v>
      </c>
      <c r="P15" s="12" t="s">
        <v>51</v>
      </c>
      <c r="Q15" s="12"/>
      <c r="R15" s="12"/>
      <c r="S15" s="12"/>
      <c r="T15" s="13" t="s">
        <v>58</v>
      </c>
      <c r="U15" s="13">
        <v>67</v>
      </c>
      <c r="V15" s="14" t="s">
        <v>71</v>
      </c>
    </row>
    <row r="16" spans="1:22" ht="14.3" customHeight="1">
      <c r="A16" s="8" t="str">
        <f t="shared" si="0"/>
        <v>LHG RBLHG-5nD5Integrated</v>
      </c>
      <c r="B16" s="9">
        <v>14</v>
      </c>
      <c r="C16" s="10" t="s">
        <v>47</v>
      </c>
      <c r="D16" s="10" t="s">
        <v>72</v>
      </c>
      <c r="E16" s="11">
        <v>5</v>
      </c>
      <c r="F16" s="12"/>
      <c r="G16" s="12"/>
      <c r="H16" s="12" t="s">
        <v>32</v>
      </c>
      <c r="I16" s="12" t="s">
        <v>50</v>
      </c>
      <c r="J16" s="12" t="s">
        <v>41</v>
      </c>
      <c r="K16" s="12">
        <v>25</v>
      </c>
      <c r="L16" s="12">
        <v>24.5</v>
      </c>
      <c r="M16" s="12">
        <v>49.5</v>
      </c>
      <c r="N16" s="12" t="s">
        <v>36</v>
      </c>
      <c r="O16" s="12">
        <v>-96</v>
      </c>
      <c r="P16" s="12" t="s">
        <v>51</v>
      </c>
      <c r="Q16" s="12"/>
      <c r="R16" s="12"/>
      <c r="S16" s="12"/>
      <c r="T16" s="13" t="s">
        <v>58</v>
      </c>
      <c r="U16" s="13">
        <v>59</v>
      </c>
      <c r="V16" s="14" t="s">
        <v>73</v>
      </c>
    </row>
    <row r="17" spans="1:22" ht="14.3" customHeight="1">
      <c r="A17" s="8" t="str">
        <f t="shared" si="0"/>
        <v>LHG RBLHG-5nD-XL5Integrated</v>
      </c>
      <c r="B17" s="9">
        <v>15</v>
      </c>
      <c r="C17" s="10" t="s">
        <v>47</v>
      </c>
      <c r="D17" s="10" t="s">
        <v>74</v>
      </c>
      <c r="E17" s="11">
        <v>5</v>
      </c>
      <c r="F17" s="12"/>
      <c r="G17" s="12"/>
      <c r="H17" s="12" t="s">
        <v>32</v>
      </c>
      <c r="I17" s="12" t="s">
        <v>50</v>
      </c>
      <c r="J17" s="12" t="s">
        <v>41</v>
      </c>
      <c r="K17" s="12">
        <v>28</v>
      </c>
      <c r="L17" s="12">
        <v>27</v>
      </c>
      <c r="M17" s="12">
        <v>55</v>
      </c>
      <c r="N17" s="12" t="s">
        <v>36</v>
      </c>
      <c r="O17" s="12">
        <v>-96</v>
      </c>
      <c r="P17" s="12" t="s">
        <v>55</v>
      </c>
      <c r="Q17" s="12"/>
      <c r="R17" s="12"/>
      <c r="S17" s="12"/>
      <c r="T17" s="13" t="s">
        <v>58</v>
      </c>
      <c r="U17" s="13">
        <v>75</v>
      </c>
      <c r="V17" s="14" t="s">
        <v>75</v>
      </c>
    </row>
    <row r="18" spans="1:22" ht="14.3" customHeight="1">
      <c r="A18" s="8" t="str">
        <f t="shared" si="0"/>
        <v>LHG-HP RBLHG-5HPnD5Integrated</v>
      </c>
      <c r="B18" s="9">
        <v>16</v>
      </c>
      <c r="C18" s="10" t="s">
        <v>47</v>
      </c>
      <c r="D18" s="10" t="s">
        <v>76</v>
      </c>
      <c r="E18" s="11">
        <v>5</v>
      </c>
      <c r="F18" s="12"/>
      <c r="G18" s="12"/>
      <c r="H18" s="12" t="s">
        <v>32</v>
      </c>
      <c r="I18" s="12" t="s">
        <v>50</v>
      </c>
      <c r="J18" s="12">
        <v>16</v>
      </c>
      <c r="K18" s="12">
        <v>28</v>
      </c>
      <c r="L18" s="12">
        <v>24.5</v>
      </c>
      <c r="M18" s="12">
        <v>52.5</v>
      </c>
      <c r="N18" s="12" t="s">
        <v>36</v>
      </c>
      <c r="O18" s="12">
        <v>-96</v>
      </c>
      <c r="P18" s="12" t="s">
        <v>55</v>
      </c>
      <c r="Q18" s="12"/>
      <c r="R18" s="12"/>
      <c r="S18" s="12"/>
      <c r="T18" s="13" t="s">
        <v>58</v>
      </c>
      <c r="U18" s="13">
        <v>60</v>
      </c>
      <c r="V18" s="14" t="s">
        <v>77</v>
      </c>
    </row>
    <row r="19" spans="1:22" ht="14.3" customHeight="1">
      <c r="A19" s="8" t="str">
        <f t="shared" si="0"/>
        <v>QRT5Integrated</v>
      </c>
      <c r="B19" s="9">
        <v>17</v>
      </c>
      <c r="C19" s="10" t="s">
        <v>47</v>
      </c>
      <c r="D19" s="10" t="s">
        <v>78</v>
      </c>
      <c r="E19" s="11">
        <v>5</v>
      </c>
      <c r="F19" s="12"/>
      <c r="G19" s="12"/>
      <c r="H19" s="12" t="s">
        <v>32</v>
      </c>
      <c r="I19" s="12" t="s">
        <v>33</v>
      </c>
      <c r="J19" s="12">
        <v>128</v>
      </c>
      <c r="K19" s="12">
        <v>30</v>
      </c>
      <c r="L19" s="12">
        <v>24</v>
      </c>
      <c r="M19" s="12">
        <v>54</v>
      </c>
      <c r="N19" s="12" t="s">
        <v>36</v>
      </c>
      <c r="O19" s="12">
        <v>-96</v>
      </c>
      <c r="P19" s="12" t="s">
        <v>55</v>
      </c>
      <c r="Q19" s="12"/>
      <c r="R19" s="12"/>
      <c r="S19" s="12"/>
      <c r="T19" s="13" t="s">
        <v>79</v>
      </c>
      <c r="U19" s="13">
        <v>169</v>
      </c>
      <c r="V19" s="14" t="s">
        <v>80</v>
      </c>
    </row>
    <row r="20" spans="1:22" ht="14.3" customHeight="1">
      <c r="A20" s="8" t="str">
        <f t="shared" si="0"/>
        <v>QRT2Integrated</v>
      </c>
      <c r="B20" s="9">
        <v>18</v>
      </c>
      <c r="C20" s="10" t="s">
        <v>47</v>
      </c>
      <c r="D20" s="10" t="s">
        <v>78</v>
      </c>
      <c r="E20" s="11">
        <v>2</v>
      </c>
      <c r="F20" s="12"/>
      <c r="G20" s="12"/>
      <c r="H20" s="12" t="s">
        <v>32</v>
      </c>
      <c r="I20" s="12" t="s">
        <v>33</v>
      </c>
      <c r="J20" s="12">
        <v>16</v>
      </c>
      <c r="K20" s="12">
        <v>35</v>
      </c>
      <c r="L20" s="12">
        <v>17</v>
      </c>
      <c r="M20" s="12">
        <v>52</v>
      </c>
      <c r="N20" s="12" t="s">
        <v>36</v>
      </c>
      <c r="O20" s="12">
        <v>-96</v>
      </c>
      <c r="P20" s="12" t="s">
        <v>55</v>
      </c>
      <c r="Q20" s="12"/>
      <c r="R20" s="12"/>
      <c r="S20" s="12"/>
      <c r="T20" s="13" t="s">
        <v>79</v>
      </c>
      <c r="U20" s="13">
        <v>149</v>
      </c>
      <c r="V20" s="14" t="s">
        <v>81</v>
      </c>
    </row>
    <row r="21" spans="1:22" ht="14.3" customHeight="1">
      <c r="A21" s="8" t="str">
        <f t="shared" si="0"/>
        <v>CPE2102Integrated</v>
      </c>
      <c r="B21" s="9">
        <v>19</v>
      </c>
      <c r="C21" s="10" t="s">
        <v>82</v>
      </c>
      <c r="D21" s="10" t="s">
        <v>83</v>
      </c>
      <c r="E21" s="11">
        <v>2</v>
      </c>
      <c r="F21" s="12"/>
      <c r="G21" s="12"/>
      <c r="H21" s="12" t="s">
        <v>32</v>
      </c>
      <c r="I21" s="12" t="s">
        <v>50</v>
      </c>
      <c r="J21" s="12" t="s">
        <v>84</v>
      </c>
      <c r="K21" s="12">
        <v>27</v>
      </c>
      <c r="L21" s="12">
        <v>9</v>
      </c>
      <c r="M21" s="12">
        <v>36</v>
      </c>
      <c r="N21" s="12" t="s">
        <v>36</v>
      </c>
      <c r="O21" s="12">
        <v>-95</v>
      </c>
      <c r="P21" s="12" t="s">
        <v>85</v>
      </c>
      <c r="Q21" s="12"/>
      <c r="R21" s="12"/>
      <c r="S21" s="12"/>
      <c r="T21" s="13" t="s">
        <v>37</v>
      </c>
      <c r="U21" s="13">
        <v>40</v>
      </c>
      <c r="V21" s="14" t="s">
        <v>86</v>
      </c>
    </row>
    <row r="22" spans="1:22" ht="14.3" customHeight="1">
      <c r="A22" s="8" t="str">
        <f t="shared" si="0"/>
        <v>CPE5105Integrated</v>
      </c>
      <c r="B22" s="9">
        <v>20</v>
      </c>
      <c r="C22" s="10" t="s">
        <v>82</v>
      </c>
      <c r="D22" s="10" t="s">
        <v>87</v>
      </c>
      <c r="E22" s="11">
        <v>5</v>
      </c>
      <c r="F22" s="12"/>
      <c r="G22" s="12"/>
      <c r="H22" s="12" t="s">
        <v>32</v>
      </c>
      <c r="I22" s="12" t="s">
        <v>50</v>
      </c>
      <c r="J22" s="12" t="s">
        <v>84</v>
      </c>
      <c r="K22" s="12">
        <v>23</v>
      </c>
      <c r="L22" s="12">
        <v>13</v>
      </c>
      <c r="M22" s="12">
        <v>36</v>
      </c>
      <c r="N22" s="12" t="s">
        <v>36</v>
      </c>
      <c r="O22" s="12">
        <v>-95</v>
      </c>
      <c r="P22" s="12" t="s">
        <v>85</v>
      </c>
      <c r="Q22" s="12"/>
      <c r="R22" s="12"/>
      <c r="S22" s="12"/>
      <c r="T22" s="13" t="s">
        <v>58</v>
      </c>
      <c r="U22" s="13">
        <v>55</v>
      </c>
      <c r="V22" s="14" t="s">
        <v>88</v>
      </c>
    </row>
    <row r="23" spans="1:22" ht="14.3" customHeight="1">
      <c r="A23" s="8" t="str">
        <f t="shared" si="0"/>
        <v>CPE6105Integrated</v>
      </c>
      <c r="B23" s="9">
        <v>21</v>
      </c>
      <c r="C23" s="10" t="s">
        <v>82</v>
      </c>
      <c r="D23" s="10" t="s">
        <v>89</v>
      </c>
      <c r="E23" s="11">
        <v>5</v>
      </c>
      <c r="F23" s="12"/>
      <c r="G23" s="12"/>
      <c r="H23" s="12" t="s">
        <v>32</v>
      </c>
      <c r="I23" s="12" t="s">
        <v>50</v>
      </c>
      <c r="J23" s="12" t="s">
        <v>84</v>
      </c>
      <c r="K23" s="12">
        <v>25</v>
      </c>
      <c r="L23" s="12">
        <v>23</v>
      </c>
      <c r="M23" s="12">
        <v>48</v>
      </c>
      <c r="N23" s="12" t="s">
        <v>36</v>
      </c>
      <c r="O23" s="12">
        <v>-95</v>
      </c>
      <c r="P23" s="12" t="s">
        <v>51</v>
      </c>
      <c r="Q23" s="12"/>
      <c r="R23" s="12"/>
      <c r="S23" s="12"/>
      <c r="T23" s="13" t="s">
        <v>58</v>
      </c>
      <c r="U23" s="13">
        <v>58</v>
      </c>
      <c r="V23" s="14" t="s">
        <v>90</v>
      </c>
    </row>
    <row r="24" spans="1:22" ht="14.3" customHeight="1">
      <c r="A24" s="8" t="str">
        <f t="shared" si="0"/>
        <v>WBS2102Sector</v>
      </c>
      <c r="B24" s="9">
        <v>22</v>
      </c>
      <c r="C24" s="10" t="s">
        <v>82</v>
      </c>
      <c r="D24" s="10" t="s">
        <v>91</v>
      </c>
      <c r="E24" s="11">
        <v>2</v>
      </c>
      <c r="F24" s="12">
        <v>0.5</v>
      </c>
      <c r="G24" s="12"/>
      <c r="H24" s="12" t="s">
        <v>92</v>
      </c>
      <c r="I24" s="12" t="s">
        <v>50</v>
      </c>
      <c r="J24" s="12" t="s">
        <v>84</v>
      </c>
      <c r="K24" s="12">
        <v>27</v>
      </c>
      <c r="L24" s="12">
        <v>15</v>
      </c>
      <c r="M24" s="12">
        <v>42</v>
      </c>
      <c r="N24" s="12" t="s">
        <v>36</v>
      </c>
      <c r="O24" s="12">
        <v>-95</v>
      </c>
      <c r="P24" s="12" t="s">
        <v>93</v>
      </c>
      <c r="Q24" s="12"/>
      <c r="R24" s="12"/>
      <c r="S24" s="12"/>
      <c r="T24" s="13" t="s">
        <v>58</v>
      </c>
      <c r="U24" s="13">
        <v>65</v>
      </c>
      <c r="V24" s="14" t="s">
        <v>94</v>
      </c>
    </row>
    <row r="25" spans="1:22" ht="14.3" customHeight="1">
      <c r="A25" s="8" t="str">
        <f t="shared" si="0"/>
        <v>WBS2102RocketDish</v>
      </c>
      <c r="B25" s="9">
        <v>23</v>
      </c>
      <c r="C25" s="10" t="s">
        <v>82</v>
      </c>
      <c r="D25" s="10" t="s">
        <v>91</v>
      </c>
      <c r="E25" s="11">
        <v>2</v>
      </c>
      <c r="F25" s="12">
        <v>0.5</v>
      </c>
      <c r="G25" s="12"/>
      <c r="H25" s="12" t="s">
        <v>95</v>
      </c>
      <c r="I25" s="12" t="s">
        <v>50</v>
      </c>
      <c r="J25" s="12" t="s">
        <v>84</v>
      </c>
      <c r="K25" s="12">
        <v>27</v>
      </c>
      <c r="L25" s="12">
        <v>24</v>
      </c>
      <c r="M25" s="12">
        <v>51</v>
      </c>
      <c r="N25" s="12" t="s">
        <v>36</v>
      </c>
      <c r="O25" s="12">
        <v>-95</v>
      </c>
      <c r="P25" s="12" t="s">
        <v>55</v>
      </c>
      <c r="Q25" s="12"/>
      <c r="R25" s="12"/>
      <c r="S25" s="12"/>
      <c r="T25" s="13" t="s">
        <v>58</v>
      </c>
      <c r="U25" s="13">
        <v>65</v>
      </c>
      <c r="V25" s="14" t="s">
        <v>94</v>
      </c>
    </row>
    <row r="26" spans="1:22" ht="14.3" customHeight="1">
      <c r="A26" s="8" t="str">
        <f t="shared" si="0"/>
        <v>WBS5105Sector</v>
      </c>
      <c r="B26" s="9">
        <v>24</v>
      </c>
      <c r="C26" s="10" t="s">
        <v>82</v>
      </c>
      <c r="D26" s="10" t="s">
        <v>96</v>
      </c>
      <c r="E26" s="11">
        <v>5</v>
      </c>
      <c r="F26" s="12">
        <v>0.5</v>
      </c>
      <c r="G26" s="12"/>
      <c r="H26" s="12" t="s">
        <v>92</v>
      </c>
      <c r="I26" s="12" t="s">
        <v>50</v>
      </c>
      <c r="J26" s="12" t="s">
        <v>84</v>
      </c>
      <c r="K26" s="12">
        <v>27</v>
      </c>
      <c r="L26" s="12">
        <v>19</v>
      </c>
      <c r="M26" s="12">
        <v>46</v>
      </c>
      <c r="N26" s="12" t="s">
        <v>36</v>
      </c>
      <c r="O26" s="12">
        <v>-95</v>
      </c>
      <c r="P26" s="12" t="s">
        <v>51</v>
      </c>
      <c r="Q26" s="12"/>
      <c r="R26" s="12"/>
      <c r="S26" s="12"/>
      <c r="T26" s="13" t="s">
        <v>58</v>
      </c>
      <c r="U26" s="13">
        <v>65</v>
      </c>
      <c r="V26" s="14" t="s">
        <v>97</v>
      </c>
    </row>
    <row r="27" spans="1:22" ht="14.3" customHeight="1">
      <c r="A27" s="8" t="str">
        <f t="shared" si="0"/>
        <v>WBS5105RocketDish</v>
      </c>
      <c r="B27" s="9">
        <v>25</v>
      </c>
      <c r="C27" s="10" t="s">
        <v>82</v>
      </c>
      <c r="D27" s="10" t="s">
        <v>96</v>
      </c>
      <c r="E27" s="11">
        <v>5</v>
      </c>
      <c r="F27" s="12">
        <v>0.5</v>
      </c>
      <c r="G27" s="12"/>
      <c r="H27" s="12" t="s">
        <v>95</v>
      </c>
      <c r="I27" s="12" t="s">
        <v>50</v>
      </c>
      <c r="J27" s="12" t="s">
        <v>84</v>
      </c>
      <c r="K27" s="12">
        <v>27</v>
      </c>
      <c r="L27" s="12">
        <v>30</v>
      </c>
      <c r="M27" s="12">
        <v>57</v>
      </c>
      <c r="N27" s="12" t="s">
        <v>36</v>
      </c>
      <c r="O27" s="12">
        <v>-95</v>
      </c>
      <c r="P27" s="12" t="s">
        <v>55</v>
      </c>
      <c r="Q27" s="12"/>
      <c r="R27" s="12"/>
      <c r="S27" s="12"/>
      <c r="T27" s="13" t="s">
        <v>58</v>
      </c>
      <c r="U27" s="13">
        <v>65</v>
      </c>
      <c r="V27" s="14" t="s">
        <v>97</v>
      </c>
    </row>
    <row r="28" spans="1:22" ht="14.3" customHeight="1">
      <c r="A28" s="8" t="str">
        <f t="shared" si="0"/>
        <v>AirGrid AG-HP-2G162Integrated</v>
      </c>
      <c r="B28" s="9">
        <v>26</v>
      </c>
      <c r="C28" s="10" t="s">
        <v>98</v>
      </c>
      <c r="D28" s="10" t="s">
        <v>99</v>
      </c>
      <c r="E28" s="11">
        <v>2</v>
      </c>
      <c r="F28" s="12"/>
      <c r="G28" s="12"/>
      <c r="H28" s="12" t="s">
        <v>32</v>
      </c>
      <c r="I28" s="12" t="s">
        <v>50</v>
      </c>
      <c r="J28" s="12" t="s">
        <v>84</v>
      </c>
      <c r="K28" s="12">
        <v>28</v>
      </c>
      <c r="L28" s="12">
        <v>16</v>
      </c>
      <c r="M28" s="12">
        <v>44</v>
      </c>
      <c r="N28" s="12" t="s">
        <v>34</v>
      </c>
      <c r="O28" s="12">
        <v>-96</v>
      </c>
      <c r="P28" s="12" t="s">
        <v>93</v>
      </c>
      <c r="Q28" s="12">
        <v>1</v>
      </c>
      <c r="R28" s="12"/>
      <c r="S28" s="12"/>
      <c r="T28" s="13" t="s">
        <v>52</v>
      </c>
      <c r="U28" s="13">
        <v>95</v>
      </c>
      <c r="V28" s="14" t="s">
        <v>100</v>
      </c>
    </row>
    <row r="29" spans="1:22" ht="14.3" customHeight="1">
      <c r="A29" s="8" t="str">
        <f t="shared" si="0"/>
        <v>AirGrid AG-HP-2G202Integrated</v>
      </c>
      <c r="B29" s="9">
        <v>27</v>
      </c>
      <c r="C29" s="10" t="s">
        <v>98</v>
      </c>
      <c r="D29" s="10" t="s">
        <v>101</v>
      </c>
      <c r="E29" s="11">
        <v>2</v>
      </c>
      <c r="F29" s="12"/>
      <c r="G29" s="12"/>
      <c r="H29" s="12" t="s">
        <v>32</v>
      </c>
      <c r="I29" s="12" t="s">
        <v>50</v>
      </c>
      <c r="J29" s="12" t="s">
        <v>84</v>
      </c>
      <c r="K29" s="12">
        <v>28</v>
      </c>
      <c r="L29" s="12">
        <v>20</v>
      </c>
      <c r="M29" s="12">
        <v>48</v>
      </c>
      <c r="N29" s="12" t="s">
        <v>34</v>
      </c>
      <c r="O29" s="12">
        <v>-96</v>
      </c>
      <c r="P29" s="12" t="s">
        <v>51</v>
      </c>
      <c r="Q29" s="12">
        <v>1</v>
      </c>
      <c r="R29" s="12"/>
      <c r="S29" s="12"/>
      <c r="T29" s="13" t="s">
        <v>58</v>
      </c>
      <c r="U29" s="13"/>
      <c r="V29" s="14" t="s">
        <v>100</v>
      </c>
    </row>
    <row r="30" spans="1:22" ht="14.3" customHeight="1">
      <c r="A30" s="8" t="str">
        <f t="shared" si="0"/>
        <v>AirGrid AG-HP-5G235Integrated</v>
      </c>
      <c r="B30" s="9">
        <v>28</v>
      </c>
      <c r="C30" s="10" t="s">
        <v>98</v>
      </c>
      <c r="D30" s="10" t="s">
        <v>102</v>
      </c>
      <c r="E30" s="11">
        <v>5</v>
      </c>
      <c r="F30" s="12"/>
      <c r="G30" s="12"/>
      <c r="H30" s="12" t="s">
        <v>32</v>
      </c>
      <c r="I30" s="12" t="s">
        <v>50</v>
      </c>
      <c r="J30" s="12" t="s">
        <v>84</v>
      </c>
      <c r="K30" s="12">
        <v>25</v>
      </c>
      <c r="L30" s="12">
        <v>23</v>
      </c>
      <c r="M30" s="12">
        <v>48</v>
      </c>
      <c r="N30" s="12" t="s">
        <v>34</v>
      </c>
      <c r="O30" s="12">
        <v>-97</v>
      </c>
      <c r="P30" s="12" t="s">
        <v>51</v>
      </c>
      <c r="Q30" s="12">
        <v>1</v>
      </c>
      <c r="R30" s="12"/>
      <c r="S30" s="12"/>
      <c r="T30" s="13" t="s">
        <v>58</v>
      </c>
      <c r="U30" s="13">
        <v>59</v>
      </c>
      <c r="V30" s="14" t="s">
        <v>100</v>
      </c>
    </row>
    <row r="31" spans="1:22" ht="14.3" customHeight="1">
      <c r="A31" s="8" t="str">
        <f t="shared" si="0"/>
        <v>AirGrid AG-HP-5G275Integrated</v>
      </c>
      <c r="B31" s="9">
        <v>29</v>
      </c>
      <c r="C31" s="10" t="s">
        <v>98</v>
      </c>
      <c r="D31" s="10" t="s">
        <v>103</v>
      </c>
      <c r="E31" s="11">
        <v>5</v>
      </c>
      <c r="F31" s="12"/>
      <c r="G31" s="12"/>
      <c r="H31" s="12" t="s">
        <v>32</v>
      </c>
      <c r="I31" s="12" t="s">
        <v>50</v>
      </c>
      <c r="J31" s="12" t="s">
        <v>84</v>
      </c>
      <c r="K31" s="12">
        <v>25</v>
      </c>
      <c r="L31" s="12">
        <v>27</v>
      </c>
      <c r="M31" s="12">
        <v>52</v>
      </c>
      <c r="N31" s="12" t="s">
        <v>34</v>
      </c>
      <c r="O31" s="12">
        <v>-97</v>
      </c>
      <c r="P31" s="12" t="s">
        <v>55</v>
      </c>
      <c r="Q31" s="12">
        <v>1</v>
      </c>
      <c r="R31" s="12"/>
      <c r="S31" s="12"/>
      <c r="T31" s="13" t="s">
        <v>52</v>
      </c>
      <c r="U31" s="13">
        <v>80</v>
      </c>
      <c r="V31" s="14" t="s">
        <v>100</v>
      </c>
    </row>
    <row r="32" spans="1:22" ht="14.3" customHeight="1">
      <c r="A32" s="8" t="str">
        <f t="shared" si="0"/>
        <v>AirRouter2Integrated</v>
      </c>
      <c r="B32" s="9">
        <v>30</v>
      </c>
      <c r="C32" s="10" t="s">
        <v>98</v>
      </c>
      <c r="D32" s="10" t="s">
        <v>104</v>
      </c>
      <c r="E32" s="11">
        <v>2</v>
      </c>
      <c r="F32" s="12"/>
      <c r="G32" s="12"/>
      <c r="H32" s="12" t="s">
        <v>32</v>
      </c>
      <c r="I32" s="12" t="s">
        <v>105</v>
      </c>
      <c r="J32" s="12" t="s">
        <v>84</v>
      </c>
      <c r="K32" s="12">
        <v>19</v>
      </c>
      <c r="L32" s="12">
        <v>0</v>
      </c>
      <c r="M32" s="12">
        <v>19</v>
      </c>
      <c r="N32" s="12" t="s">
        <v>34</v>
      </c>
      <c r="O32" s="12">
        <v>-94</v>
      </c>
      <c r="P32" s="12" t="s">
        <v>35</v>
      </c>
      <c r="Q32" s="12">
        <v>5</v>
      </c>
      <c r="R32" s="12" t="s">
        <v>36</v>
      </c>
      <c r="S32" s="12"/>
      <c r="T32" s="13" t="s">
        <v>37</v>
      </c>
      <c r="U32" s="13">
        <v>40</v>
      </c>
      <c r="V32" s="14" t="s">
        <v>106</v>
      </c>
    </row>
    <row r="33" spans="1:22" ht="14.3" customHeight="1">
      <c r="A33" s="8" t="str">
        <f t="shared" si="0"/>
        <v>AirRouter HP2Integrated</v>
      </c>
      <c r="B33" s="9">
        <v>31</v>
      </c>
      <c r="C33" s="10" t="s">
        <v>98</v>
      </c>
      <c r="D33" s="10" t="s">
        <v>107</v>
      </c>
      <c r="E33" s="11">
        <v>2</v>
      </c>
      <c r="F33" s="12"/>
      <c r="G33" s="12"/>
      <c r="H33" s="12" t="s">
        <v>32</v>
      </c>
      <c r="I33" s="12" t="s">
        <v>105</v>
      </c>
      <c r="J33" s="12" t="s">
        <v>84</v>
      </c>
      <c r="K33" s="12">
        <v>28</v>
      </c>
      <c r="L33" s="12">
        <v>9</v>
      </c>
      <c r="M33" s="12">
        <v>37</v>
      </c>
      <c r="N33" s="12" t="s">
        <v>34</v>
      </c>
      <c r="O33" s="12">
        <v>-94</v>
      </c>
      <c r="P33" s="12" t="s">
        <v>85</v>
      </c>
      <c r="Q33" s="12">
        <v>5</v>
      </c>
      <c r="R33" s="12" t="s">
        <v>36</v>
      </c>
      <c r="S33" s="12"/>
      <c r="T33" s="13" t="s">
        <v>58</v>
      </c>
      <c r="U33" s="13">
        <v>64</v>
      </c>
      <c r="V33" s="14" t="s">
        <v>106</v>
      </c>
    </row>
    <row r="34" spans="1:22" ht="14.3" customHeight="1">
      <c r="A34" s="8" t="str">
        <f t="shared" si="0"/>
        <v>Bullet2Omni</v>
      </c>
      <c r="B34" s="9">
        <v>32</v>
      </c>
      <c r="C34" s="10" t="s">
        <v>98</v>
      </c>
      <c r="D34" s="10" t="s">
        <v>108</v>
      </c>
      <c r="E34" s="11">
        <v>2</v>
      </c>
      <c r="F34" s="12">
        <v>1</v>
      </c>
      <c r="G34" s="12"/>
      <c r="H34" s="12" t="s">
        <v>109</v>
      </c>
      <c r="I34" s="12" t="s">
        <v>105</v>
      </c>
      <c r="J34" s="12" t="s">
        <v>84</v>
      </c>
      <c r="K34" s="12">
        <v>28</v>
      </c>
      <c r="L34" s="12">
        <v>8</v>
      </c>
      <c r="M34" s="12">
        <v>36</v>
      </c>
      <c r="N34" s="12" t="s">
        <v>34</v>
      </c>
      <c r="O34" s="12">
        <v>-96</v>
      </c>
      <c r="P34" s="12" t="s">
        <v>85</v>
      </c>
      <c r="Q34" s="12">
        <v>1</v>
      </c>
      <c r="R34" s="12"/>
      <c r="S34" s="12"/>
      <c r="T34" s="13" t="s">
        <v>58</v>
      </c>
      <c r="U34" s="13">
        <v>75</v>
      </c>
      <c r="V34" s="14" t="s">
        <v>110</v>
      </c>
    </row>
    <row r="35" spans="1:22" ht="14.3" customHeight="1">
      <c r="A35" s="8" t="str">
        <f t="shared" si="0"/>
        <v>Bullet2Grid Dish</v>
      </c>
      <c r="B35" s="9">
        <v>33</v>
      </c>
      <c r="C35" s="10" t="s">
        <v>98</v>
      </c>
      <c r="D35" s="10" t="s">
        <v>108</v>
      </c>
      <c r="E35" s="11">
        <v>2</v>
      </c>
      <c r="F35" s="12">
        <v>1</v>
      </c>
      <c r="G35" s="12"/>
      <c r="H35" s="12" t="s">
        <v>111</v>
      </c>
      <c r="I35" s="12" t="s">
        <v>105</v>
      </c>
      <c r="J35" s="12" t="s">
        <v>84</v>
      </c>
      <c r="K35" s="12">
        <v>28</v>
      </c>
      <c r="L35" s="12">
        <v>24</v>
      </c>
      <c r="M35" s="12">
        <v>52</v>
      </c>
      <c r="N35" s="12" t="s">
        <v>34</v>
      </c>
      <c r="O35" s="12">
        <v>-96</v>
      </c>
      <c r="P35" s="12" t="s">
        <v>55</v>
      </c>
      <c r="Q35" s="12">
        <v>1</v>
      </c>
      <c r="R35" s="12"/>
      <c r="S35" s="12"/>
      <c r="T35" s="13" t="s">
        <v>58</v>
      </c>
      <c r="U35" s="13">
        <v>75</v>
      </c>
      <c r="V35" s="14" t="s">
        <v>110</v>
      </c>
    </row>
    <row r="36" spans="1:22" ht="14.3" customHeight="1">
      <c r="A36" s="8" t="str">
        <f t="shared" si="0"/>
        <v>Bullet5Omni</v>
      </c>
      <c r="B36" s="9">
        <v>34</v>
      </c>
      <c r="C36" s="10" t="s">
        <v>98</v>
      </c>
      <c r="D36" s="10" t="s">
        <v>108</v>
      </c>
      <c r="E36" s="11">
        <v>5</v>
      </c>
      <c r="F36" s="12">
        <v>1</v>
      </c>
      <c r="G36" s="12"/>
      <c r="H36" s="12" t="s">
        <v>109</v>
      </c>
      <c r="I36" s="12" t="s">
        <v>105</v>
      </c>
      <c r="J36" s="12" t="s">
        <v>84</v>
      </c>
      <c r="K36" s="12">
        <v>25</v>
      </c>
      <c r="L36" s="12">
        <v>8</v>
      </c>
      <c r="M36" s="12">
        <v>33</v>
      </c>
      <c r="N36" s="12" t="s">
        <v>34</v>
      </c>
      <c r="O36" s="12">
        <v>-96</v>
      </c>
      <c r="P36" s="12" t="s">
        <v>35</v>
      </c>
      <c r="Q36" s="12">
        <v>1</v>
      </c>
      <c r="R36" s="12"/>
      <c r="S36" s="12"/>
      <c r="T36" s="13" t="s">
        <v>52</v>
      </c>
      <c r="U36" s="13">
        <v>93</v>
      </c>
      <c r="V36" s="14" t="s">
        <v>110</v>
      </c>
    </row>
    <row r="37" spans="1:22" ht="14.3" customHeight="1">
      <c r="A37" s="8" t="str">
        <f t="shared" si="0"/>
        <v>LiteBeam LBE-M5-235Integrated</v>
      </c>
      <c r="B37" s="9">
        <v>35</v>
      </c>
      <c r="C37" s="10" t="s">
        <v>98</v>
      </c>
      <c r="D37" s="10" t="s">
        <v>112</v>
      </c>
      <c r="E37" s="11">
        <v>5</v>
      </c>
      <c r="F37" s="12"/>
      <c r="G37" s="12"/>
      <c r="H37" s="12" t="s">
        <v>32</v>
      </c>
      <c r="I37" s="12" t="s">
        <v>50</v>
      </c>
      <c r="J37" s="12" t="s">
        <v>84</v>
      </c>
      <c r="K37" s="12">
        <v>25</v>
      </c>
      <c r="L37" s="12">
        <v>23</v>
      </c>
      <c r="M37" s="12">
        <v>48</v>
      </c>
      <c r="N37" s="12" t="s">
        <v>34</v>
      </c>
      <c r="O37" s="12">
        <v>-96</v>
      </c>
      <c r="P37" s="12" t="s">
        <v>51</v>
      </c>
      <c r="Q37" s="12"/>
      <c r="R37" s="12"/>
      <c r="S37" s="12"/>
      <c r="T37" s="13" t="s">
        <v>37</v>
      </c>
      <c r="U37" s="13">
        <v>46</v>
      </c>
      <c r="V37" s="14" t="s">
        <v>113</v>
      </c>
    </row>
    <row r="38" spans="1:22" ht="14.3" customHeight="1">
      <c r="A38" s="8" t="str">
        <f t="shared" si="0"/>
        <v>NanoBeam (XW) NBE-M2-132Integrated</v>
      </c>
      <c r="B38" s="9">
        <v>36</v>
      </c>
      <c r="C38" s="10" t="s">
        <v>98</v>
      </c>
      <c r="D38" s="10" t="s">
        <v>114</v>
      </c>
      <c r="E38" s="11">
        <v>2</v>
      </c>
      <c r="F38" s="12"/>
      <c r="G38" s="12"/>
      <c r="H38" s="12" t="s">
        <v>32</v>
      </c>
      <c r="I38" s="12" t="s">
        <v>50</v>
      </c>
      <c r="J38" s="12" t="s">
        <v>84</v>
      </c>
      <c r="K38" s="12">
        <v>28</v>
      </c>
      <c r="L38" s="12">
        <v>13</v>
      </c>
      <c r="M38" s="12">
        <v>41</v>
      </c>
      <c r="N38" s="12" t="s">
        <v>36</v>
      </c>
      <c r="O38" s="12">
        <v>-96</v>
      </c>
      <c r="P38" s="12" t="s">
        <v>85</v>
      </c>
      <c r="Q38" s="12">
        <v>1</v>
      </c>
      <c r="R38" s="12"/>
      <c r="S38" s="12"/>
      <c r="T38" s="13" t="s">
        <v>52</v>
      </c>
      <c r="U38" s="13">
        <v>80</v>
      </c>
      <c r="V38" s="14" t="s">
        <v>115</v>
      </c>
    </row>
    <row r="39" spans="1:22" ht="14.3" customHeight="1">
      <c r="A39" s="8" t="str">
        <f t="shared" si="0"/>
        <v>NanoBeam (XW) NBE-M5-165Integrated</v>
      </c>
      <c r="B39" s="9">
        <v>37</v>
      </c>
      <c r="C39" s="10" t="s">
        <v>98</v>
      </c>
      <c r="D39" s="10" t="s">
        <v>116</v>
      </c>
      <c r="E39" s="11">
        <v>5</v>
      </c>
      <c r="F39" s="12"/>
      <c r="G39" s="12"/>
      <c r="H39" s="12" t="s">
        <v>32</v>
      </c>
      <c r="I39" s="12" t="s">
        <v>50</v>
      </c>
      <c r="J39" s="12" t="s">
        <v>84</v>
      </c>
      <c r="K39" s="12">
        <v>26</v>
      </c>
      <c r="L39" s="12">
        <v>16</v>
      </c>
      <c r="M39" s="12">
        <v>42</v>
      </c>
      <c r="N39" s="12" t="s">
        <v>36</v>
      </c>
      <c r="O39" s="12">
        <v>-96</v>
      </c>
      <c r="P39" s="12" t="s">
        <v>93</v>
      </c>
      <c r="Q39" s="12">
        <v>1</v>
      </c>
      <c r="R39" s="12"/>
      <c r="S39" s="12"/>
      <c r="T39" s="13" t="s">
        <v>58</v>
      </c>
      <c r="U39" s="13">
        <v>65</v>
      </c>
      <c r="V39" s="14" t="s">
        <v>115</v>
      </c>
    </row>
    <row r="40" spans="1:22" ht="14.3" customHeight="1">
      <c r="A40" s="8" t="str">
        <f t="shared" si="0"/>
        <v>NanoBeam (XW) NBE-M5-195Integrated</v>
      </c>
      <c r="B40" s="9">
        <v>38</v>
      </c>
      <c r="C40" s="10" t="s">
        <v>98</v>
      </c>
      <c r="D40" s="10" t="s">
        <v>117</v>
      </c>
      <c r="E40" s="11">
        <v>5</v>
      </c>
      <c r="F40" s="12"/>
      <c r="G40" s="12"/>
      <c r="H40" s="12" t="s">
        <v>32</v>
      </c>
      <c r="I40" s="12" t="s">
        <v>50</v>
      </c>
      <c r="J40" s="12" t="s">
        <v>84</v>
      </c>
      <c r="K40" s="12">
        <v>26</v>
      </c>
      <c r="L40" s="12">
        <v>19</v>
      </c>
      <c r="M40" s="12">
        <v>45</v>
      </c>
      <c r="N40" s="12" t="s">
        <v>36</v>
      </c>
      <c r="O40" s="12">
        <v>-96</v>
      </c>
      <c r="P40" s="12" t="s">
        <v>51</v>
      </c>
      <c r="Q40" s="12">
        <v>1</v>
      </c>
      <c r="R40" s="12"/>
      <c r="S40" s="12"/>
      <c r="T40" s="13" t="s">
        <v>52</v>
      </c>
      <c r="U40" s="13">
        <v>80</v>
      </c>
      <c r="V40" s="14" t="s">
        <v>115</v>
      </c>
    </row>
    <row r="41" spans="1:22" ht="14.3" customHeight="1">
      <c r="A41" s="8" t="str">
        <f t="shared" si="0"/>
        <v>NanoBridge3Integrated</v>
      </c>
      <c r="B41" s="9">
        <v>39</v>
      </c>
      <c r="C41" s="10" t="s">
        <v>98</v>
      </c>
      <c r="D41" s="10" t="s">
        <v>118</v>
      </c>
      <c r="E41" s="11">
        <v>3</v>
      </c>
      <c r="F41" s="12"/>
      <c r="G41" s="12"/>
      <c r="H41" s="12" t="s">
        <v>32</v>
      </c>
      <c r="I41" s="12" t="s">
        <v>105</v>
      </c>
      <c r="J41" s="12" t="s">
        <v>84</v>
      </c>
      <c r="K41" s="12">
        <v>25</v>
      </c>
      <c r="L41" s="12">
        <v>22</v>
      </c>
      <c r="M41" s="12">
        <v>47</v>
      </c>
      <c r="N41" s="12" t="s">
        <v>36</v>
      </c>
      <c r="O41" s="12">
        <v>-94</v>
      </c>
      <c r="P41" s="12" t="s">
        <v>51</v>
      </c>
      <c r="Q41" s="12">
        <v>1</v>
      </c>
      <c r="R41" s="12"/>
      <c r="S41" s="12"/>
      <c r="T41" s="13" t="s">
        <v>119</v>
      </c>
      <c r="U41" s="13">
        <v>250</v>
      </c>
      <c r="V41" s="15" t="s">
        <v>120</v>
      </c>
    </row>
    <row r="42" spans="1:22" ht="14.3" customHeight="1">
      <c r="A42" s="8" t="str">
        <f t="shared" si="0"/>
        <v>NanoBridge900Integrated</v>
      </c>
      <c r="B42" s="9">
        <v>40</v>
      </c>
      <c r="C42" s="10" t="s">
        <v>98</v>
      </c>
      <c r="D42" s="10" t="s">
        <v>118</v>
      </c>
      <c r="E42" s="11">
        <v>900</v>
      </c>
      <c r="F42" s="12"/>
      <c r="G42" s="12"/>
      <c r="H42" s="12" t="s">
        <v>32</v>
      </c>
      <c r="I42" s="12" t="s">
        <v>50</v>
      </c>
      <c r="J42" s="12" t="s">
        <v>84</v>
      </c>
      <c r="K42" s="12">
        <v>28</v>
      </c>
      <c r="L42" s="12">
        <v>11</v>
      </c>
      <c r="M42" s="12">
        <v>39</v>
      </c>
      <c r="N42" s="12" t="s">
        <v>36</v>
      </c>
      <c r="O42" s="12">
        <v>-96</v>
      </c>
      <c r="P42" s="12" t="s">
        <v>85</v>
      </c>
      <c r="Q42" s="12">
        <v>1</v>
      </c>
      <c r="R42" s="12"/>
      <c r="S42" s="12"/>
      <c r="T42" s="13" t="s">
        <v>79</v>
      </c>
      <c r="U42" s="13">
        <v>159</v>
      </c>
      <c r="V42" s="14" t="s">
        <v>120</v>
      </c>
    </row>
    <row r="43" spans="1:22" ht="14.3" customHeight="1">
      <c r="A43" s="8" t="str">
        <f t="shared" si="0"/>
        <v>NanoBridge 2G182Integrated</v>
      </c>
      <c r="B43" s="9">
        <v>41</v>
      </c>
      <c r="C43" s="10" t="s">
        <v>98</v>
      </c>
      <c r="D43" s="10" t="s">
        <v>121</v>
      </c>
      <c r="E43" s="11">
        <v>2</v>
      </c>
      <c r="F43" s="12"/>
      <c r="G43" s="12"/>
      <c r="H43" s="12" t="s">
        <v>32</v>
      </c>
      <c r="I43" s="12" t="s">
        <v>105</v>
      </c>
      <c r="J43" s="12" t="s">
        <v>84</v>
      </c>
      <c r="K43" s="12">
        <v>23</v>
      </c>
      <c r="L43" s="12">
        <v>18</v>
      </c>
      <c r="M43" s="12">
        <v>41</v>
      </c>
      <c r="N43" s="12" t="s">
        <v>36</v>
      </c>
      <c r="O43" s="12">
        <v>-94</v>
      </c>
      <c r="P43" s="12" t="s">
        <v>85</v>
      </c>
      <c r="Q43" s="12">
        <v>1</v>
      </c>
      <c r="R43" s="12"/>
      <c r="S43" s="12"/>
      <c r="T43" s="13" t="s">
        <v>79</v>
      </c>
      <c r="U43" s="13"/>
      <c r="V43" s="14" t="s">
        <v>120</v>
      </c>
    </row>
    <row r="44" spans="1:22" ht="14.3" customHeight="1">
      <c r="A44" s="8" t="str">
        <f t="shared" si="0"/>
        <v>NanoBridge 5G225Integrated</v>
      </c>
      <c r="B44" s="9">
        <v>42</v>
      </c>
      <c r="C44" s="10" t="s">
        <v>98</v>
      </c>
      <c r="D44" s="10" t="s">
        <v>122</v>
      </c>
      <c r="E44" s="11">
        <v>5</v>
      </c>
      <c r="F44" s="12"/>
      <c r="G44" s="12"/>
      <c r="H44" s="12" t="s">
        <v>32</v>
      </c>
      <c r="I44" s="12" t="s">
        <v>105</v>
      </c>
      <c r="J44" s="12" t="s">
        <v>84</v>
      </c>
      <c r="K44" s="12">
        <v>23</v>
      </c>
      <c r="L44" s="12">
        <v>22</v>
      </c>
      <c r="M44" s="12">
        <v>45</v>
      </c>
      <c r="N44" s="12" t="s">
        <v>36</v>
      </c>
      <c r="O44" s="12">
        <v>-96</v>
      </c>
      <c r="P44" s="12" t="s">
        <v>51</v>
      </c>
      <c r="Q44" s="12">
        <v>1</v>
      </c>
      <c r="R44" s="12"/>
      <c r="S44" s="12"/>
      <c r="T44" s="13" t="s">
        <v>52</v>
      </c>
      <c r="U44" s="13">
        <v>110</v>
      </c>
      <c r="V44" s="14" t="s">
        <v>123</v>
      </c>
    </row>
    <row r="45" spans="1:22" ht="14.3" customHeight="1">
      <c r="A45" s="8" t="str">
        <f t="shared" si="0"/>
        <v>NanoBridge 5G255Integrated</v>
      </c>
      <c r="B45" s="9">
        <v>43</v>
      </c>
      <c r="C45" s="10" t="s">
        <v>98</v>
      </c>
      <c r="D45" s="10" t="s">
        <v>124</v>
      </c>
      <c r="E45" s="11">
        <v>5</v>
      </c>
      <c r="F45" s="12"/>
      <c r="G45" s="12"/>
      <c r="H45" s="12" t="s">
        <v>32</v>
      </c>
      <c r="I45" s="12" t="s">
        <v>105</v>
      </c>
      <c r="J45" s="12" t="s">
        <v>84</v>
      </c>
      <c r="K45" s="12">
        <v>23</v>
      </c>
      <c r="L45" s="12">
        <v>25</v>
      </c>
      <c r="M45" s="12">
        <v>48</v>
      </c>
      <c r="N45" s="12" t="s">
        <v>36</v>
      </c>
      <c r="O45" s="12">
        <v>-96</v>
      </c>
      <c r="P45" s="12" t="s">
        <v>51</v>
      </c>
      <c r="Q45" s="12">
        <v>1</v>
      </c>
      <c r="R45" s="12"/>
      <c r="S45" s="12"/>
      <c r="T45" s="13" t="s">
        <v>52</v>
      </c>
      <c r="U45" s="13">
        <v>95</v>
      </c>
      <c r="V45" s="14" t="s">
        <v>123</v>
      </c>
    </row>
    <row r="46" spans="1:22" ht="14.3" customHeight="1">
      <c r="A46" s="8" t="str">
        <f t="shared" si="0"/>
        <v>NanoStation5Integrated</v>
      </c>
      <c r="B46" s="9">
        <v>44</v>
      </c>
      <c r="C46" s="10" t="s">
        <v>98</v>
      </c>
      <c r="D46" s="10" t="s">
        <v>125</v>
      </c>
      <c r="E46" s="11">
        <v>5</v>
      </c>
      <c r="F46" s="12"/>
      <c r="G46" s="12"/>
      <c r="H46" s="12" t="s">
        <v>32</v>
      </c>
      <c r="I46" s="12" t="s">
        <v>50</v>
      </c>
      <c r="J46" s="12" t="s">
        <v>84</v>
      </c>
      <c r="K46" s="12">
        <v>27</v>
      </c>
      <c r="L46" s="12">
        <v>15.3</v>
      </c>
      <c r="M46" s="12">
        <v>42.3</v>
      </c>
      <c r="N46" s="12" t="s">
        <v>36</v>
      </c>
      <c r="O46" s="12">
        <v>-94</v>
      </c>
      <c r="P46" s="12" t="s">
        <v>93</v>
      </c>
      <c r="Q46" s="12">
        <v>2</v>
      </c>
      <c r="R46" s="12"/>
      <c r="S46" s="12"/>
      <c r="T46" s="13" t="s">
        <v>52</v>
      </c>
      <c r="U46" s="13">
        <v>80</v>
      </c>
      <c r="V46" s="14" t="s">
        <v>126</v>
      </c>
    </row>
    <row r="47" spans="1:22" ht="14.3" customHeight="1">
      <c r="A47" s="8" t="str">
        <f t="shared" si="0"/>
        <v>NanoStation2Integrated</v>
      </c>
      <c r="B47" s="9">
        <v>45</v>
      </c>
      <c r="C47" s="10" t="s">
        <v>98</v>
      </c>
      <c r="D47" s="10" t="s">
        <v>125</v>
      </c>
      <c r="E47" s="11">
        <v>2</v>
      </c>
      <c r="F47" s="12"/>
      <c r="G47" s="12"/>
      <c r="H47" s="12" t="s">
        <v>32</v>
      </c>
      <c r="I47" s="12" t="s">
        <v>105</v>
      </c>
      <c r="J47" s="12" t="s">
        <v>84</v>
      </c>
      <c r="K47" s="12">
        <v>28</v>
      </c>
      <c r="L47" s="12">
        <v>10.8</v>
      </c>
      <c r="M47" s="12">
        <v>38.799999999999997</v>
      </c>
      <c r="N47" s="12" t="s">
        <v>36</v>
      </c>
      <c r="O47" s="12">
        <v>-96</v>
      </c>
      <c r="P47" s="12" t="s">
        <v>85</v>
      </c>
      <c r="Q47" s="12">
        <v>2</v>
      </c>
      <c r="R47" s="12"/>
      <c r="S47" s="12"/>
      <c r="T47" s="13" t="s">
        <v>52</v>
      </c>
      <c r="U47" s="13">
        <v>80</v>
      </c>
      <c r="V47" s="14" t="s">
        <v>126</v>
      </c>
    </row>
    <row r="48" spans="1:22" ht="14.3" customHeight="1">
      <c r="A48" s="8" t="str">
        <f t="shared" si="0"/>
        <v>NanoStation3Integrated</v>
      </c>
      <c r="B48" s="9">
        <v>46</v>
      </c>
      <c r="C48" s="10" t="s">
        <v>98</v>
      </c>
      <c r="D48" s="10" t="s">
        <v>125</v>
      </c>
      <c r="E48" s="11">
        <v>3</v>
      </c>
      <c r="F48" s="12"/>
      <c r="G48" s="12"/>
      <c r="H48" s="12" t="s">
        <v>32</v>
      </c>
      <c r="I48" s="12" t="s">
        <v>105</v>
      </c>
      <c r="J48" s="12" t="s">
        <v>84</v>
      </c>
      <c r="K48" s="12">
        <v>25</v>
      </c>
      <c r="L48" s="12">
        <v>12.6</v>
      </c>
      <c r="M48" s="12">
        <v>37.6</v>
      </c>
      <c r="N48" s="12" t="s">
        <v>36</v>
      </c>
      <c r="O48" s="12">
        <v>-94</v>
      </c>
      <c r="P48" s="12" t="s">
        <v>85</v>
      </c>
      <c r="Q48" s="12">
        <v>2</v>
      </c>
      <c r="R48" s="12"/>
      <c r="S48" s="12"/>
      <c r="T48" s="13" t="s">
        <v>79</v>
      </c>
      <c r="U48" s="13">
        <v>129</v>
      </c>
      <c r="V48" s="14" t="s">
        <v>126</v>
      </c>
    </row>
    <row r="49" spans="1:22" ht="14.3" customHeight="1">
      <c r="A49" s="8" t="str">
        <f t="shared" si="0"/>
        <v>NanoStation Loco900Integrated</v>
      </c>
      <c r="B49" s="9">
        <v>47</v>
      </c>
      <c r="C49" s="10" t="s">
        <v>98</v>
      </c>
      <c r="D49" s="10" t="s">
        <v>127</v>
      </c>
      <c r="E49" s="11">
        <v>900</v>
      </c>
      <c r="F49" s="12"/>
      <c r="G49" s="12"/>
      <c r="H49" s="12" t="s">
        <v>32</v>
      </c>
      <c r="I49" s="12" t="s">
        <v>50</v>
      </c>
      <c r="J49" s="12" t="s">
        <v>84</v>
      </c>
      <c r="K49" s="12">
        <v>28</v>
      </c>
      <c r="L49" s="12">
        <v>8</v>
      </c>
      <c r="M49" s="12">
        <v>36</v>
      </c>
      <c r="N49" s="12" t="s">
        <v>36</v>
      </c>
      <c r="O49" s="12">
        <v>-96</v>
      </c>
      <c r="P49" s="12" t="s">
        <v>85</v>
      </c>
      <c r="Q49" s="12">
        <v>1</v>
      </c>
      <c r="R49" s="12"/>
      <c r="S49" s="12"/>
      <c r="T49" s="13" t="s">
        <v>79</v>
      </c>
      <c r="U49" s="13">
        <v>137</v>
      </c>
      <c r="V49" s="14" t="s">
        <v>126</v>
      </c>
    </row>
    <row r="50" spans="1:22" ht="14.3" customHeight="1">
      <c r="A50" s="8" t="str">
        <f t="shared" si="0"/>
        <v>NanoStation Loco5Integrated</v>
      </c>
      <c r="B50" s="9">
        <v>48</v>
      </c>
      <c r="C50" s="10" t="s">
        <v>98</v>
      </c>
      <c r="D50" s="10" t="s">
        <v>127</v>
      </c>
      <c r="E50" s="11">
        <v>5</v>
      </c>
      <c r="F50" s="12"/>
      <c r="G50" s="12"/>
      <c r="H50" s="12" t="s">
        <v>32</v>
      </c>
      <c r="I50" s="12" t="s">
        <v>50</v>
      </c>
      <c r="J50" s="12" t="s">
        <v>84</v>
      </c>
      <c r="K50" s="12">
        <v>23</v>
      </c>
      <c r="L50" s="12">
        <v>13</v>
      </c>
      <c r="M50" s="12">
        <v>36</v>
      </c>
      <c r="N50" s="12" t="s">
        <v>36</v>
      </c>
      <c r="O50" s="12">
        <v>-96</v>
      </c>
      <c r="P50" s="12" t="s">
        <v>85</v>
      </c>
      <c r="Q50" s="12">
        <v>1</v>
      </c>
      <c r="R50" s="12"/>
      <c r="S50" s="12"/>
      <c r="T50" s="13" t="s">
        <v>58</v>
      </c>
      <c r="U50" s="13">
        <v>55</v>
      </c>
      <c r="V50" s="14" t="s">
        <v>126</v>
      </c>
    </row>
    <row r="51" spans="1:22" ht="14.3" customHeight="1">
      <c r="A51" s="8" t="str">
        <f t="shared" si="0"/>
        <v>NanoStation Loco2Integrated</v>
      </c>
      <c r="B51" s="9">
        <v>49</v>
      </c>
      <c r="C51" s="10" t="s">
        <v>98</v>
      </c>
      <c r="D51" s="10" t="s">
        <v>127</v>
      </c>
      <c r="E51" s="11">
        <v>2</v>
      </c>
      <c r="F51" s="12"/>
      <c r="G51" s="12"/>
      <c r="H51" s="12" t="s">
        <v>32</v>
      </c>
      <c r="I51" s="12" t="s">
        <v>105</v>
      </c>
      <c r="J51" s="12" t="s">
        <v>84</v>
      </c>
      <c r="K51" s="12">
        <v>23</v>
      </c>
      <c r="L51" s="12">
        <v>8.5</v>
      </c>
      <c r="M51" s="12">
        <v>31.5</v>
      </c>
      <c r="N51" s="12" t="s">
        <v>36</v>
      </c>
      <c r="O51" s="12">
        <v>-96</v>
      </c>
      <c r="P51" s="12" t="s">
        <v>35</v>
      </c>
      <c r="Q51" s="12">
        <v>1</v>
      </c>
      <c r="R51" s="12"/>
      <c r="S51" s="12"/>
      <c r="T51" s="13" t="s">
        <v>37</v>
      </c>
      <c r="U51" s="13">
        <v>48</v>
      </c>
      <c r="V51" s="14" t="s">
        <v>126</v>
      </c>
    </row>
    <row r="52" spans="1:22" ht="14.3" customHeight="1">
      <c r="A52" s="8" t="str">
        <f t="shared" si="0"/>
        <v>PicoStation2Integrated</v>
      </c>
      <c r="B52" s="9">
        <v>50</v>
      </c>
      <c r="C52" s="10" t="s">
        <v>98</v>
      </c>
      <c r="D52" s="10" t="s">
        <v>128</v>
      </c>
      <c r="E52" s="11">
        <v>2</v>
      </c>
      <c r="F52" s="12"/>
      <c r="G52" s="12"/>
      <c r="H52" s="12" t="s">
        <v>32</v>
      </c>
      <c r="I52" s="12" t="s">
        <v>105</v>
      </c>
      <c r="J52" s="12" t="s">
        <v>84</v>
      </c>
      <c r="K52" s="12">
        <v>20</v>
      </c>
      <c r="L52" s="12">
        <v>6</v>
      </c>
      <c r="M52" s="12">
        <v>26</v>
      </c>
      <c r="N52" s="12" t="s">
        <v>34</v>
      </c>
      <c r="O52" s="12">
        <v>-95</v>
      </c>
      <c r="P52" s="12" t="s">
        <v>35</v>
      </c>
      <c r="Q52" s="12">
        <v>1</v>
      </c>
      <c r="R52" s="12"/>
      <c r="S52" s="12"/>
      <c r="T52" s="13" t="s">
        <v>58</v>
      </c>
      <c r="U52" s="13">
        <v>71</v>
      </c>
      <c r="V52" s="14" t="s">
        <v>129</v>
      </c>
    </row>
    <row r="53" spans="1:22" ht="14.3" customHeight="1">
      <c r="A53" s="8" t="str">
        <f t="shared" si="0"/>
        <v>PowerBeam PBE-3005Integrated</v>
      </c>
      <c r="B53" s="9">
        <v>51</v>
      </c>
      <c r="C53" s="10" t="s">
        <v>98</v>
      </c>
      <c r="D53" s="10" t="s">
        <v>130</v>
      </c>
      <c r="E53" s="11">
        <v>5</v>
      </c>
      <c r="F53" s="12"/>
      <c r="G53" s="12"/>
      <c r="H53" s="12" t="s">
        <v>32</v>
      </c>
      <c r="I53" s="12" t="s">
        <v>50</v>
      </c>
      <c r="J53" s="12" t="s">
        <v>84</v>
      </c>
      <c r="K53" s="12">
        <v>26</v>
      </c>
      <c r="L53" s="12">
        <v>22</v>
      </c>
      <c r="M53" s="12">
        <v>48</v>
      </c>
      <c r="N53" s="12" t="s">
        <v>36</v>
      </c>
      <c r="O53" s="12">
        <v>-96</v>
      </c>
      <c r="P53" s="12" t="s">
        <v>51</v>
      </c>
      <c r="Q53" s="12">
        <v>1</v>
      </c>
      <c r="R53" s="12"/>
      <c r="S53" s="12"/>
      <c r="T53" s="13" t="s">
        <v>58</v>
      </c>
      <c r="U53" s="13">
        <v>71</v>
      </c>
      <c r="V53" s="14" t="s">
        <v>131</v>
      </c>
    </row>
    <row r="54" spans="1:22" ht="14.3" customHeight="1">
      <c r="A54" s="8" t="str">
        <f t="shared" si="0"/>
        <v>PowerBeam PBE-4002Integrated</v>
      </c>
      <c r="B54" s="9">
        <v>52</v>
      </c>
      <c r="C54" s="10" t="s">
        <v>98</v>
      </c>
      <c r="D54" s="10" t="s">
        <v>132</v>
      </c>
      <c r="E54" s="11">
        <v>2</v>
      </c>
      <c r="F54" s="12"/>
      <c r="G54" s="12"/>
      <c r="H54" s="12" t="s">
        <v>32</v>
      </c>
      <c r="I54" s="12" t="s">
        <v>50</v>
      </c>
      <c r="J54" s="12" t="s">
        <v>84</v>
      </c>
      <c r="K54" s="12">
        <v>28</v>
      </c>
      <c r="L54" s="12">
        <v>18</v>
      </c>
      <c r="M54" s="12">
        <v>46</v>
      </c>
      <c r="N54" s="12" t="s">
        <v>36</v>
      </c>
      <c r="O54" s="12">
        <v>-96</v>
      </c>
      <c r="P54" s="12" t="s">
        <v>51</v>
      </c>
      <c r="Q54" s="12">
        <v>1</v>
      </c>
      <c r="R54" s="12"/>
      <c r="S54" s="12"/>
      <c r="T54" s="13" t="s">
        <v>52</v>
      </c>
      <c r="U54" s="13">
        <v>79</v>
      </c>
      <c r="V54" s="14" t="s">
        <v>131</v>
      </c>
    </row>
    <row r="55" spans="1:22" ht="14.3" customHeight="1">
      <c r="A55" s="8" t="str">
        <f t="shared" si="0"/>
        <v>PowerBeam PBE-400/400ISO5Integrated</v>
      </c>
      <c r="B55" s="9">
        <v>53</v>
      </c>
      <c r="C55" s="10" t="s">
        <v>98</v>
      </c>
      <c r="D55" s="10" t="s">
        <v>133</v>
      </c>
      <c r="E55" s="11">
        <v>5</v>
      </c>
      <c r="F55" s="12"/>
      <c r="G55" s="12"/>
      <c r="H55" s="12" t="s">
        <v>32</v>
      </c>
      <c r="I55" s="12" t="s">
        <v>50</v>
      </c>
      <c r="J55" s="12" t="s">
        <v>84</v>
      </c>
      <c r="K55" s="12">
        <v>26</v>
      </c>
      <c r="L55" s="12">
        <v>25</v>
      </c>
      <c r="M55" s="12">
        <v>51</v>
      </c>
      <c r="N55" s="12" t="s">
        <v>36</v>
      </c>
      <c r="O55" s="12">
        <v>-96</v>
      </c>
      <c r="P55" s="12" t="s">
        <v>55</v>
      </c>
      <c r="Q55" s="12">
        <v>1</v>
      </c>
      <c r="R55" s="12"/>
      <c r="S55" s="12"/>
      <c r="T55" s="13" t="s">
        <v>52</v>
      </c>
      <c r="U55" s="13">
        <v>90</v>
      </c>
      <c r="V55" s="16" t="s">
        <v>131</v>
      </c>
    </row>
    <row r="56" spans="1:22" ht="14.3" customHeight="1">
      <c r="A56" s="8" t="str">
        <f t="shared" si="0"/>
        <v>PowerBeam PBE-6205Integrated</v>
      </c>
      <c r="B56" s="9">
        <v>54</v>
      </c>
      <c r="C56" s="10" t="s">
        <v>98</v>
      </c>
      <c r="D56" s="10" t="s">
        <v>134</v>
      </c>
      <c r="E56" s="11">
        <v>5</v>
      </c>
      <c r="F56" s="12"/>
      <c r="G56" s="12"/>
      <c r="H56" s="12" t="s">
        <v>32</v>
      </c>
      <c r="I56" s="12" t="s">
        <v>50</v>
      </c>
      <c r="J56" s="12" t="s">
        <v>84</v>
      </c>
      <c r="K56" s="12">
        <v>24</v>
      </c>
      <c r="L56" s="12">
        <v>29</v>
      </c>
      <c r="M56" s="12">
        <v>53</v>
      </c>
      <c r="N56" s="12" t="s">
        <v>36</v>
      </c>
      <c r="O56" s="12">
        <v>-96</v>
      </c>
      <c r="P56" s="12" t="s">
        <v>55</v>
      </c>
      <c r="Q56" s="12">
        <v>1</v>
      </c>
      <c r="R56" s="12"/>
      <c r="S56" s="12"/>
      <c r="T56" s="13" t="s">
        <v>79</v>
      </c>
      <c r="U56" s="13">
        <v>185</v>
      </c>
      <c r="V56" s="14" t="s">
        <v>131</v>
      </c>
    </row>
    <row r="57" spans="1:22" ht="14.3" customHeight="1">
      <c r="A57" s="8" t="str">
        <f t="shared" si="0"/>
        <v>PowerBridge5Integrated</v>
      </c>
      <c r="B57" s="9">
        <v>55</v>
      </c>
      <c r="C57" s="10" t="s">
        <v>98</v>
      </c>
      <c r="D57" s="10" t="s">
        <v>135</v>
      </c>
      <c r="E57" s="11">
        <v>5</v>
      </c>
      <c r="F57" s="12"/>
      <c r="G57" s="12"/>
      <c r="H57" s="12" t="s">
        <v>32</v>
      </c>
      <c r="I57" s="12" t="s">
        <v>50</v>
      </c>
      <c r="J57" s="12" t="s">
        <v>84</v>
      </c>
      <c r="K57" s="12">
        <v>27</v>
      </c>
      <c r="L57" s="12">
        <v>25</v>
      </c>
      <c r="M57" s="12">
        <v>52</v>
      </c>
      <c r="N57" s="12" t="s">
        <v>36</v>
      </c>
      <c r="O57" s="12">
        <v>-96</v>
      </c>
      <c r="P57" s="12" t="s">
        <v>55</v>
      </c>
      <c r="Q57" s="12">
        <v>1</v>
      </c>
      <c r="R57" s="12"/>
      <c r="S57" s="12"/>
      <c r="T57" s="13" t="s">
        <v>119</v>
      </c>
      <c r="U57" s="13">
        <v>280</v>
      </c>
      <c r="V57" s="14" t="s">
        <v>136</v>
      </c>
    </row>
    <row r="58" spans="1:22" ht="14.3" customHeight="1">
      <c r="A58" s="8" t="str">
        <f t="shared" si="0"/>
        <v>Rocket900900Yagi</v>
      </c>
      <c r="B58" s="9">
        <v>56</v>
      </c>
      <c r="C58" s="10" t="s">
        <v>98</v>
      </c>
      <c r="D58" s="10" t="s">
        <v>137</v>
      </c>
      <c r="E58" s="11">
        <v>900</v>
      </c>
      <c r="F58" s="12">
        <v>0.5</v>
      </c>
      <c r="G58" s="12"/>
      <c r="H58" s="12" t="s">
        <v>138</v>
      </c>
      <c r="I58" s="12" t="s">
        <v>50</v>
      </c>
      <c r="J58" s="12" t="s">
        <v>84</v>
      </c>
      <c r="K58" s="12">
        <v>28</v>
      </c>
      <c r="L58" s="12">
        <v>16</v>
      </c>
      <c r="M58" s="12">
        <v>44</v>
      </c>
      <c r="N58" s="12" t="s">
        <v>36</v>
      </c>
      <c r="O58" s="12">
        <v>-96</v>
      </c>
      <c r="P58" s="12" t="s">
        <v>93</v>
      </c>
      <c r="Q58" s="12">
        <v>1</v>
      </c>
      <c r="R58" s="12"/>
      <c r="S58" s="12"/>
      <c r="T58" s="13" t="s">
        <v>79</v>
      </c>
      <c r="U58" s="13">
        <v>179</v>
      </c>
      <c r="V58" s="14" t="s">
        <v>139</v>
      </c>
    </row>
    <row r="59" spans="1:22" ht="14.3" customHeight="1">
      <c r="A59" s="8" t="str">
        <f t="shared" si="0"/>
        <v>Rocket22Sector</v>
      </c>
      <c r="B59" s="9">
        <v>57</v>
      </c>
      <c r="C59" s="10" t="s">
        <v>98</v>
      </c>
      <c r="D59" s="10" t="s">
        <v>140</v>
      </c>
      <c r="E59" s="11">
        <v>2</v>
      </c>
      <c r="F59" s="12">
        <v>0.5</v>
      </c>
      <c r="G59" s="12"/>
      <c r="H59" s="12" t="s">
        <v>92</v>
      </c>
      <c r="I59" s="12" t="s">
        <v>40</v>
      </c>
      <c r="J59" s="12" t="s">
        <v>84</v>
      </c>
      <c r="K59" s="12">
        <v>28</v>
      </c>
      <c r="L59" s="12">
        <v>16</v>
      </c>
      <c r="M59" s="12">
        <v>44</v>
      </c>
      <c r="N59" s="12" t="s">
        <v>36</v>
      </c>
      <c r="O59" s="12">
        <v>-96</v>
      </c>
      <c r="P59" s="12" t="s">
        <v>93</v>
      </c>
      <c r="Q59" s="12">
        <v>1</v>
      </c>
      <c r="R59" s="12"/>
      <c r="S59" s="12"/>
      <c r="T59" s="13" t="s">
        <v>58</v>
      </c>
      <c r="U59" s="13">
        <v>75</v>
      </c>
      <c r="V59" s="14" t="s">
        <v>139</v>
      </c>
    </row>
    <row r="60" spans="1:22" ht="14.3" customHeight="1">
      <c r="A60" s="8" t="str">
        <f t="shared" si="0"/>
        <v>Rocket22RocketDish</v>
      </c>
      <c r="B60" s="9">
        <v>58</v>
      </c>
      <c r="C60" s="10" t="s">
        <v>98</v>
      </c>
      <c r="D60" s="10" t="s">
        <v>140</v>
      </c>
      <c r="E60" s="11">
        <v>2</v>
      </c>
      <c r="F60" s="12">
        <v>0.5</v>
      </c>
      <c r="G60" s="12"/>
      <c r="H60" s="12" t="s">
        <v>95</v>
      </c>
      <c r="I60" s="12" t="s">
        <v>40</v>
      </c>
      <c r="J60" s="12" t="s">
        <v>84</v>
      </c>
      <c r="K60" s="12">
        <v>28</v>
      </c>
      <c r="L60" s="12">
        <v>24</v>
      </c>
      <c r="M60" s="12">
        <v>52</v>
      </c>
      <c r="N60" s="12" t="s">
        <v>36</v>
      </c>
      <c r="O60" s="12">
        <v>-96</v>
      </c>
      <c r="P60" s="12" t="s">
        <v>55</v>
      </c>
      <c r="Q60" s="12">
        <v>1</v>
      </c>
      <c r="R60" s="12"/>
      <c r="S60" s="12"/>
      <c r="T60" s="13" t="s">
        <v>58</v>
      </c>
      <c r="U60" s="13">
        <v>75</v>
      </c>
      <c r="V60" s="14" t="s">
        <v>139</v>
      </c>
    </row>
    <row r="61" spans="1:22" ht="14.3" customHeight="1">
      <c r="A61" s="8" t="str">
        <f t="shared" si="0"/>
        <v>Rocket33Sector</v>
      </c>
      <c r="B61" s="9">
        <v>59</v>
      </c>
      <c r="C61" s="10" t="s">
        <v>98</v>
      </c>
      <c r="D61" s="10" t="s">
        <v>141</v>
      </c>
      <c r="E61" s="11">
        <v>3</v>
      </c>
      <c r="F61" s="12">
        <v>0.5</v>
      </c>
      <c r="G61" s="12"/>
      <c r="H61" s="12" t="s">
        <v>92</v>
      </c>
      <c r="I61" s="12" t="s">
        <v>50</v>
      </c>
      <c r="J61" s="12" t="s">
        <v>84</v>
      </c>
      <c r="K61" s="12">
        <v>25</v>
      </c>
      <c r="L61" s="12">
        <v>18</v>
      </c>
      <c r="M61" s="12">
        <v>43</v>
      </c>
      <c r="N61" s="12" t="s">
        <v>36</v>
      </c>
      <c r="O61" s="12">
        <v>-94</v>
      </c>
      <c r="P61" s="12" t="s">
        <v>93</v>
      </c>
      <c r="Q61" s="12">
        <v>1</v>
      </c>
      <c r="R61" s="12"/>
      <c r="S61" s="12"/>
      <c r="T61" s="13" t="s">
        <v>79</v>
      </c>
      <c r="U61" s="13">
        <v>145</v>
      </c>
      <c r="V61" s="14" t="s">
        <v>139</v>
      </c>
    </row>
    <row r="62" spans="1:22" ht="14.3" customHeight="1">
      <c r="A62" s="8" t="str">
        <f t="shared" si="0"/>
        <v>Rocket33RocketDish3</v>
      </c>
      <c r="B62" s="9">
        <v>60</v>
      </c>
      <c r="C62" s="10" t="s">
        <v>98</v>
      </c>
      <c r="D62" s="10" t="s">
        <v>141</v>
      </c>
      <c r="E62" s="11">
        <v>3</v>
      </c>
      <c r="F62" s="12">
        <v>0.5</v>
      </c>
      <c r="G62" s="12"/>
      <c r="H62" s="12" t="s">
        <v>142</v>
      </c>
      <c r="I62" s="12" t="s">
        <v>50</v>
      </c>
      <c r="J62" s="12" t="s">
        <v>84</v>
      </c>
      <c r="K62" s="12">
        <v>25</v>
      </c>
      <c r="L62" s="12">
        <v>26</v>
      </c>
      <c r="M62" s="12">
        <v>51</v>
      </c>
      <c r="N62" s="12" t="s">
        <v>36</v>
      </c>
      <c r="O62" s="12">
        <v>-94</v>
      </c>
      <c r="P62" s="12" t="s">
        <v>55</v>
      </c>
      <c r="Q62" s="12">
        <v>1</v>
      </c>
      <c r="R62" s="12"/>
      <c r="S62" s="12"/>
      <c r="T62" s="13" t="s">
        <v>79</v>
      </c>
      <c r="U62" s="13">
        <v>145</v>
      </c>
      <c r="V62" s="14" t="s">
        <v>139</v>
      </c>
    </row>
    <row r="63" spans="1:22" ht="14.3" customHeight="1">
      <c r="A63" s="8" t="str">
        <f t="shared" si="0"/>
        <v>Rocket55Sector</v>
      </c>
      <c r="B63" s="9">
        <v>61</v>
      </c>
      <c r="C63" s="10" t="s">
        <v>98</v>
      </c>
      <c r="D63" s="10" t="s">
        <v>143</v>
      </c>
      <c r="E63" s="11">
        <v>5</v>
      </c>
      <c r="F63" s="12">
        <v>0.5</v>
      </c>
      <c r="G63" s="12"/>
      <c r="H63" s="12" t="s">
        <v>92</v>
      </c>
      <c r="I63" s="12" t="s">
        <v>40</v>
      </c>
      <c r="J63" s="12" t="s">
        <v>84</v>
      </c>
      <c r="K63" s="12">
        <v>27</v>
      </c>
      <c r="L63" s="12">
        <v>19</v>
      </c>
      <c r="M63" s="12">
        <v>46</v>
      </c>
      <c r="N63" s="12" t="s">
        <v>36</v>
      </c>
      <c r="O63" s="12">
        <v>-96</v>
      </c>
      <c r="P63" s="12" t="s">
        <v>51</v>
      </c>
      <c r="Q63" s="12">
        <v>2</v>
      </c>
      <c r="R63" s="12"/>
      <c r="S63" s="12"/>
      <c r="T63" s="13" t="s">
        <v>52</v>
      </c>
      <c r="U63" s="13">
        <v>78</v>
      </c>
      <c r="V63" s="14" t="s">
        <v>139</v>
      </c>
    </row>
    <row r="64" spans="1:22" ht="14.3" customHeight="1">
      <c r="A64" s="8" t="str">
        <f t="shared" si="0"/>
        <v>Rocket55RocketDish5</v>
      </c>
      <c r="B64" s="9">
        <v>62</v>
      </c>
      <c r="C64" s="10" t="s">
        <v>98</v>
      </c>
      <c r="D64" s="10" t="s">
        <v>143</v>
      </c>
      <c r="E64" s="11">
        <v>5</v>
      </c>
      <c r="F64" s="12">
        <v>0.5</v>
      </c>
      <c r="G64" s="12"/>
      <c r="H64" s="12" t="s">
        <v>60</v>
      </c>
      <c r="I64" s="12" t="s">
        <v>40</v>
      </c>
      <c r="J64" s="12" t="s">
        <v>84</v>
      </c>
      <c r="K64" s="12">
        <v>27</v>
      </c>
      <c r="L64" s="12">
        <v>30</v>
      </c>
      <c r="M64" s="12">
        <v>57</v>
      </c>
      <c r="N64" s="12" t="s">
        <v>36</v>
      </c>
      <c r="O64" s="12">
        <v>-96</v>
      </c>
      <c r="P64" s="12" t="s">
        <v>55</v>
      </c>
      <c r="Q64" s="12">
        <v>2</v>
      </c>
      <c r="R64" s="12"/>
      <c r="S64" s="12"/>
      <c r="T64" s="13" t="s">
        <v>52</v>
      </c>
      <c r="U64" s="13">
        <v>78</v>
      </c>
      <c r="V64" s="17" t="s">
        <v>139</v>
      </c>
    </row>
    <row r="65" spans="3:3" ht="14.3" customHeight="1"/>
    <row r="66" spans="3:3" ht="14.3" customHeight="1">
      <c r="C66" s="4"/>
    </row>
    <row r="67" spans="3:3" ht="14.3" customHeight="1">
      <c r="C67" s="4"/>
    </row>
    <row r="68" spans="3:3" ht="14.3" customHeight="1">
      <c r="C68" s="4"/>
    </row>
    <row r="69" spans="3:3" ht="14.3" customHeight="1"/>
    <row r="70" spans="3:3" ht="14.3" customHeight="1"/>
    <row r="71" spans="3:3" ht="14.3" customHeight="1"/>
    <row r="72" spans="3:3" ht="14.3" customHeight="1"/>
    <row r="73" spans="3:3" ht="14.3" customHeight="1"/>
    <row r="74" spans="3:3" ht="14.3" customHeight="1"/>
    <row r="75" spans="3:3" ht="14.3" customHeight="1"/>
    <row r="76" spans="3:3" ht="14.3" customHeight="1"/>
    <row r="77" spans="3:3" ht="14.3" customHeight="1"/>
    <row r="78" spans="3:3" ht="14.3" customHeight="1"/>
    <row r="79" spans="3:3" ht="14.3" customHeight="1"/>
    <row r="80" spans="3:3" ht="14.3" customHeight="1"/>
    <row r="81" ht="14.3" customHeight="1"/>
    <row r="82" ht="14.3" customHeight="1"/>
    <row r="83" ht="14.3" customHeight="1"/>
    <row r="84" ht="14.3" customHeight="1"/>
    <row r="85" ht="14.3" customHeight="1"/>
    <row r="86" ht="14.3" customHeight="1"/>
    <row r="87" ht="14.3" customHeight="1"/>
    <row r="88" ht="14.3" customHeight="1"/>
    <row r="89" ht="14.3" customHeight="1"/>
    <row r="90" ht="14.3" customHeight="1"/>
    <row r="91" ht="14.3" customHeight="1"/>
    <row r="92" ht="14.3" customHeight="1"/>
    <row r="93" ht="14.3" customHeight="1"/>
    <row r="94" ht="14.3" customHeight="1"/>
    <row r="95" ht="14.3" customHeight="1"/>
    <row r="96" ht="14.3" customHeight="1"/>
    <row r="97" ht="14.3" customHeight="1"/>
    <row r="98" ht="14.3" customHeight="1"/>
    <row r="99" ht="14.3" customHeight="1"/>
    <row r="100" ht="14.3" customHeight="1"/>
    <row r="101" ht="14.3" customHeight="1"/>
    <row r="102" ht="14.3" customHeight="1"/>
    <row r="103" ht="14.3" customHeight="1"/>
    <row r="104" ht="14.3" customHeight="1"/>
    <row r="105" ht="14.3" customHeight="1"/>
    <row r="106" ht="14.3" customHeight="1"/>
    <row r="107" ht="14.3" customHeight="1"/>
    <row r="108" ht="14.3" customHeight="1"/>
    <row r="109" ht="14.3" customHeight="1"/>
    <row r="110" ht="14.3" customHeight="1"/>
    <row r="111" ht="14.3" customHeight="1"/>
    <row r="112" ht="14.3" customHeight="1"/>
    <row r="113" ht="14.3" customHeight="1"/>
    <row r="114" ht="14.3" customHeight="1"/>
    <row r="115" ht="14.3" customHeight="1"/>
    <row r="116" ht="14.3" customHeight="1"/>
    <row r="117" ht="14.3" customHeight="1"/>
    <row r="118" ht="14.3" customHeight="1"/>
    <row r="119" ht="14.3" customHeight="1"/>
    <row r="120" ht="14.3" customHeight="1"/>
    <row r="121" ht="14.3" customHeight="1"/>
    <row r="122" ht="14.3" customHeight="1"/>
    <row r="123" ht="14.3" customHeight="1"/>
    <row r="124" ht="14.3" customHeight="1"/>
    <row r="125" ht="14.3" customHeight="1"/>
    <row r="126" ht="14.3" customHeight="1"/>
    <row r="127" ht="14.3" customHeight="1"/>
    <row r="128" ht="14.3" customHeight="1"/>
    <row r="129" ht="14.3" customHeight="1"/>
    <row r="130" ht="14.3" customHeight="1"/>
    <row r="131" ht="14.3" customHeight="1"/>
    <row r="132" ht="14.3" customHeight="1"/>
    <row r="133" ht="14.3" customHeight="1"/>
    <row r="134" ht="14.3" customHeight="1"/>
    <row r="135" ht="14.3" customHeight="1"/>
    <row r="136" ht="14.3" customHeight="1"/>
    <row r="137" ht="14.3" customHeight="1"/>
    <row r="138" ht="14.3" customHeight="1"/>
    <row r="139" ht="14.3" customHeight="1"/>
    <row r="140" ht="14.3" customHeight="1"/>
    <row r="141" ht="14.3" customHeight="1"/>
    <row r="142" ht="14.3" customHeight="1"/>
    <row r="143" ht="14.3" customHeight="1"/>
    <row r="144" ht="14.3" customHeight="1"/>
    <row r="145" ht="14.3" customHeight="1"/>
    <row r="146" ht="14.3" customHeight="1"/>
    <row r="147" ht="14.3" customHeight="1"/>
    <row r="148" ht="14.3" customHeight="1"/>
    <row r="149" ht="14.3" customHeight="1"/>
    <row r="150" ht="14.3" customHeight="1"/>
    <row r="151" ht="14.3" customHeight="1"/>
    <row r="152" ht="14.3" customHeight="1"/>
    <row r="153" ht="14.3" customHeight="1"/>
    <row r="154" ht="14.3" customHeight="1"/>
    <row r="155" ht="14.3" customHeight="1"/>
    <row r="156" ht="14.3" customHeight="1"/>
    <row r="157" ht="14.3" customHeight="1"/>
    <row r="158" ht="14.3" customHeight="1"/>
    <row r="159" ht="14.3" customHeight="1"/>
    <row r="160" ht="14.3" customHeight="1"/>
    <row r="161" ht="14.3" customHeight="1"/>
    <row r="162" ht="14.3" customHeight="1"/>
    <row r="163" ht="14.3" customHeight="1"/>
    <row r="164" ht="14.3" customHeight="1"/>
    <row r="165" ht="14.3" customHeight="1"/>
    <row r="166" ht="14.3" customHeight="1"/>
    <row r="167" ht="14.3" customHeight="1"/>
    <row r="168" ht="14.3" customHeight="1"/>
    <row r="169" ht="14.3" customHeight="1"/>
    <row r="170" ht="14.3" customHeight="1"/>
    <row r="171" ht="14.3" customHeight="1"/>
    <row r="172" ht="14.3" customHeight="1"/>
    <row r="173" ht="14.3" customHeight="1"/>
    <row r="174" ht="14.3" customHeight="1"/>
    <row r="175" ht="14.3" customHeight="1"/>
    <row r="176" ht="14.3" customHeight="1"/>
    <row r="177" ht="14.3" customHeight="1"/>
    <row r="178" ht="14.3" customHeight="1"/>
    <row r="179" ht="14.3" customHeight="1"/>
    <row r="180" ht="14.3" customHeight="1"/>
    <row r="181" ht="14.3" customHeight="1"/>
    <row r="182" ht="14.3" customHeight="1"/>
    <row r="183" ht="14.3" customHeight="1"/>
    <row r="184" ht="14.3" customHeight="1"/>
    <row r="185" ht="14.3" customHeight="1"/>
    <row r="186" ht="14.3" customHeight="1"/>
    <row r="187" ht="14.3" customHeight="1"/>
    <row r="188" ht="14.3" customHeight="1"/>
    <row r="189" ht="14.3" customHeight="1"/>
    <row r="190" ht="14.3" customHeight="1"/>
    <row r="191" ht="14.3" customHeight="1"/>
    <row r="192" ht="14.3" customHeight="1"/>
    <row r="193" ht="14.3" customHeight="1"/>
    <row r="194" ht="14.3" customHeight="1"/>
    <row r="195" ht="14.3" customHeight="1"/>
    <row r="196" ht="14.3" customHeight="1"/>
    <row r="197" ht="14.3" customHeight="1"/>
    <row r="198" ht="14.3" customHeight="1"/>
    <row r="199" ht="14.3" customHeight="1"/>
    <row r="200" ht="14.3" customHeight="1"/>
    <row r="201" ht="14.3" customHeight="1"/>
    <row r="202" ht="14.3" customHeight="1"/>
    <row r="203" ht="14.3" customHeight="1"/>
    <row r="204" ht="14.3" customHeight="1"/>
    <row r="205" ht="14.3" customHeight="1"/>
    <row r="206" ht="14.3" customHeight="1"/>
    <row r="207" ht="14.3" customHeight="1"/>
    <row r="208" ht="14.3" customHeight="1"/>
    <row r="209" ht="14.3" customHeight="1"/>
    <row r="210" ht="14.3" customHeight="1"/>
    <row r="211" ht="14.3" customHeight="1"/>
    <row r="212" ht="14.3" customHeight="1"/>
    <row r="213" ht="14.3" customHeight="1"/>
    <row r="214" ht="14.3" customHeight="1"/>
    <row r="215" ht="14.3" customHeight="1"/>
    <row r="216" ht="14.3" customHeight="1"/>
    <row r="217" ht="14.3" customHeight="1"/>
    <row r="218" ht="14.3" customHeight="1"/>
    <row r="219" ht="14.3" customHeight="1"/>
    <row r="220" ht="14.3" customHeight="1"/>
    <row r="221" ht="14.3" customHeight="1"/>
    <row r="222" ht="14.3" customHeight="1"/>
    <row r="223" ht="14.3" customHeight="1"/>
    <row r="224" ht="14.3" customHeight="1"/>
    <row r="225" ht="14.3" customHeight="1"/>
    <row r="226" ht="14.3" customHeight="1"/>
    <row r="227" ht="14.3" customHeight="1"/>
    <row r="228" ht="14.3" customHeight="1"/>
    <row r="229" ht="14.3" customHeight="1"/>
    <row r="230" ht="14.3" customHeight="1"/>
    <row r="231" ht="14.3" customHeight="1"/>
    <row r="232" ht="14.3" customHeight="1"/>
    <row r="233" ht="14.3" customHeight="1"/>
    <row r="234" ht="14.3" customHeight="1"/>
    <row r="235" ht="14.3" customHeight="1"/>
    <row r="236" ht="14.3" customHeight="1"/>
    <row r="237" ht="14.3" customHeight="1"/>
    <row r="238" ht="14.3" customHeight="1"/>
    <row r="239" ht="14.3" customHeight="1"/>
    <row r="240" ht="14.3" customHeight="1"/>
    <row r="241" ht="14.3" customHeight="1"/>
    <row r="242" ht="14.3" customHeight="1"/>
    <row r="243" ht="14.3" customHeight="1"/>
    <row r="244" ht="14.3" customHeight="1"/>
    <row r="245" ht="14.3" customHeight="1"/>
    <row r="246" ht="14.3" customHeight="1"/>
    <row r="247" ht="14.3" customHeight="1"/>
    <row r="248" ht="14.3" customHeight="1"/>
    <row r="249" ht="14.3" customHeight="1"/>
    <row r="250" ht="14.3" customHeight="1"/>
    <row r="251" ht="14.3" customHeight="1"/>
    <row r="252" ht="14.3" customHeight="1"/>
    <row r="253" ht="14.3" customHeight="1"/>
    <row r="254" ht="14.3" customHeight="1"/>
    <row r="255" ht="14.3" customHeight="1"/>
    <row r="256" ht="14.3" customHeight="1"/>
    <row r="257" ht="14.3" customHeight="1"/>
    <row r="258" ht="14.3" customHeight="1"/>
    <row r="259" ht="14.3" customHeight="1"/>
    <row r="260" ht="14.3" customHeight="1"/>
    <row r="261" ht="14.3" customHeight="1"/>
    <row r="262" ht="14.3" customHeight="1"/>
    <row r="263" ht="14.3" customHeight="1"/>
    <row r="264" ht="14.3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autoFilter ref="B2:V64" xr:uid="{00000000-0009-0000-0000-000001000000}">
    <sortState xmlns:xlrd2="http://schemas.microsoft.com/office/spreadsheetml/2017/richdata2" ref="B2:V64">
      <sortCondition ref="B2:B64"/>
    </sortState>
  </autoFilter>
  <mergeCells count="1">
    <mergeCell ref="E1:H1"/>
  </mergeCells>
  <hyperlinks>
    <hyperlink ref="V3" r:id="rId1" xr:uid="{00000000-0004-0000-0100-000000000000}"/>
    <hyperlink ref="V4" r:id="rId2" xr:uid="{00000000-0004-0000-0100-000001000000}"/>
    <hyperlink ref="V5" r:id="rId3" xr:uid="{00000000-0004-0000-0100-000002000000}"/>
    <hyperlink ref="V6" r:id="rId4" xr:uid="{00000000-0004-0000-0100-000003000000}"/>
    <hyperlink ref="V7" r:id="rId5" xr:uid="{00000000-0004-0000-0100-000004000000}"/>
    <hyperlink ref="V8" r:id="rId6" xr:uid="{00000000-0004-0000-0100-000005000000}"/>
    <hyperlink ref="V9" r:id="rId7" xr:uid="{00000000-0004-0000-0100-000006000000}"/>
    <hyperlink ref="V10" r:id="rId8" xr:uid="{00000000-0004-0000-0100-000007000000}"/>
    <hyperlink ref="V11" r:id="rId9" xr:uid="{00000000-0004-0000-0100-000008000000}"/>
    <hyperlink ref="V12" r:id="rId10" location="fndtn-specifications" xr:uid="{00000000-0004-0000-0100-000009000000}"/>
    <hyperlink ref="V13" r:id="rId11" xr:uid="{00000000-0004-0000-0100-00000A000000}"/>
    <hyperlink ref="V14" r:id="rId12" xr:uid="{00000000-0004-0000-0100-00000B000000}"/>
    <hyperlink ref="V15" r:id="rId13" xr:uid="{00000000-0004-0000-0100-00000C000000}"/>
    <hyperlink ref="V16" r:id="rId14" xr:uid="{00000000-0004-0000-0100-00000D000000}"/>
    <hyperlink ref="V17" r:id="rId15" xr:uid="{00000000-0004-0000-0100-00000E000000}"/>
    <hyperlink ref="V18" r:id="rId16" xr:uid="{00000000-0004-0000-0100-00000F000000}"/>
    <hyperlink ref="V19" r:id="rId17" xr:uid="{00000000-0004-0000-0100-000010000000}"/>
    <hyperlink ref="V20" r:id="rId18" xr:uid="{00000000-0004-0000-0100-000011000000}"/>
    <hyperlink ref="V21" r:id="rId19" location="specifications" xr:uid="{00000000-0004-0000-0100-000012000000}"/>
    <hyperlink ref="V22" r:id="rId20" location="specifications" xr:uid="{00000000-0004-0000-0100-000013000000}"/>
    <hyperlink ref="V23" r:id="rId21" location="specifications" xr:uid="{00000000-0004-0000-0100-000014000000}"/>
    <hyperlink ref="V24" r:id="rId22" location="specifications" xr:uid="{00000000-0004-0000-0100-000015000000}"/>
    <hyperlink ref="V25" r:id="rId23" location="specifications" xr:uid="{00000000-0004-0000-0100-000016000000}"/>
    <hyperlink ref="V26" r:id="rId24" location="specifications" xr:uid="{00000000-0004-0000-0100-000017000000}"/>
    <hyperlink ref="V27" r:id="rId25" location="specifications" xr:uid="{00000000-0004-0000-0100-000018000000}"/>
    <hyperlink ref="V28" r:id="rId26" xr:uid="{00000000-0004-0000-0100-000019000000}"/>
    <hyperlink ref="V29" r:id="rId27" xr:uid="{00000000-0004-0000-0100-00001A000000}"/>
    <hyperlink ref="V30" r:id="rId28" xr:uid="{00000000-0004-0000-0100-00001B000000}"/>
    <hyperlink ref="V31" r:id="rId29" xr:uid="{00000000-0004-0000-0100-00001C000000}"/>
    <hyperlink ref="V32" r:id="rId30" xr:uid="{00000000-0004-0000-0100-00001D000000}"/>
    <hyperlink ref="V33" r:id="rId31" xr:uid="{00000000-0004-0000-0100-00001E000000}"/>
    <hyperlink ref="V34" r:id="rId32" xr:uid="{00000000-0004-0000-0100-00001F000000}"/>
    <hyperlink ref="V35" r:id="rId33" xr:uid="{00000000-0004-0000-0100-000020000000}"/>
    <hyperlink ref="V36" r:id="rId34" xr:uid="{00000000-0004-0000-0100-000021000000}"/>
    <hyperlink ref="V37" r:id="rId35" xr:uid="{00000000-0004-0000-0100-000022000000}"/>
    <hyperlink ref="V38" r:id="rId36" xr:uid="{00000000-0004-0000-0100-000023000000}"/>
    <hyperlink ref="V39" r:id="rId37" xr:uid="{00000000-0004-0000-0100-000024000000}"/>
    <hyperlink ref="V40" r:id="rId38" xr:uid="{00000000-0004-0000-0100-000025000000}"/>
    <hyperlink ref="V41" r:id="rId39" xr:uid="{00000000-0004-0000-0100-000026000000}"/>
    <hyperlink ref="V42" r:id="rId40" xr:uid="{00000000-0004-0000-0100-000027000000}"/>
    <hyperlink ref="V43" r:id="rId41" xr:uid="{00000000-0004-0000-0100-000028000000}"/>
    <hyperlink ref="V44" r:id="rId42" xr:uid="{00000000-0004-0000-0100-000029000000}"/>
    <hyperlink ref="V45" r:id="rId43" xr:uid="{00000000-0004-0000-0100-00002A000000}"/>
    <hyperlink ref="V46" r:id="rId44" xr:uid="{00000000-0004-0000-0100-00002B000000}"/>
    <hyperlink ref="V47" r:id="rId45" xr:uid="{00000000-0004-0000-0100-00002C000000}"/>
    <hyperlink ref="V48" r:id="rId46" xr:uid="{00000000-0004-0000-0100-00002D000000}"/>
    <hyperlink ref="V49" r:id="rId47" xr:uid="{00000000-0004-0000-0100-00002E000000}"/>
    <hyperlink ref="V50" r:id="rId48" xr:uid="{00000000-0004-0000-0100-00002F000000}"/>
    <hyperlink ref="V51" r:id="rId49" xr:uid="{00000000-0004-0000-0100-000030000000}"/>
    <hyperlink ref="V52" r:id="rId50" xr:uid="{00000000-0004-0000-0100-000031000000}"/>
    <hyperlink ref="V53" r:id="rId51" xr:uid="{00000000-0004-0000-0100-000032000000}"/>
    <hyperlink ref="V54" r:id="rId52" xr:uid="{00000000-0004-0000-0100-000033000000}"/>
    <hyperlink ref="V55" r:id="rId53" xr:uid="{00000000-0004-0000-0100-000034000000}"/>
    <hyperlink ref="V56" r:id="rId54" xr:uid="{00000000-0004-0000-0100-000035000000}"/>
    <hyperlink ref="V57" r:id="rId55" xr:uid="{00000000-0004-0000-0100-000036000000}"/>
    <hyperlink ref="V58" r:id="rId56" xr:uid="{00000000-0004-0000-0100-000037000000}"/>
    <hyperlink ref="V59" r:id="rId57" xr:uid="{00000000-0004-0000-0100-000038000000}"/>
    <hyperlink ref="V60" r:id="rId58" xr:uid="{00000000-0004-0000-0100-000039000000}"/>
    <hyperlink ref="V61" r:id="rId59" xr:uid="{00000000-0004-0000-0100-00003A000000}"/>
    <hyperlink ref="V62" r:id="rId60" xr:uid="{00000000-0004-0000-0100-00003B000000}"/>
    <hyperlink ref="V63" r:id="rId61" xr:uid="{00000000-0004-0000-0100-00003C000000}"/>
    <hyperlink ref="V64" r:id="rId62" xr:uid="{00000000-0004-0000-0100-00003D000000}"/>
  </hyperlinks>
  <pageMargins left="0.7" right="0.7" top="0.75" bottom="0.75" header="0" footer="0"/>
  <pageSetup orientation="landscape"/>
  <drawing r:id="rId6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Z1000"/>
  <sheetViews>
    <sheetView showGridLines="0" topLeftCell="I1" workbookViewId="0"/>
  </sheetViews>
  <sheetFormatPr defaultColWidth="14.375" defaultRowHeight="14.95" customHeight="1" outlineLevelCol="1"/>
  <cols>
    <col min="1" max="1" width="23.125" hidden="1" customWidth="1" outlineLevel="1"/>
    <col min="2" max="2" width="25.125" hidden="1" customWidth="1" outlineLevel="1"/>
    <col min="3" max="3" width="13.375" hidden="1" customWidth="1" outlineLevel="1"/>
    <col min="4" max="4" width="5" hidden="1" customWidth="1" outlineLevel="1"/>
    <col min="5" max="5" width="6.75" hidden="1" customWidth="1" outlineLevel="1"/>
    <col min="6" max="7" width="6.125" hidden="1" customWidth="1" outlineLevel="1"/>
    <col min="8" max="8" width="7" hidden="1" customWidth="1" outlineLevel="1"/>
    <col min="9" max="9" width="2.875" customWidth="1"/>
    <col min="10" max="10" width="28.375" customWidth="1"/>
    <col min="11" max="11" width="24.125" customWidth="1"/>
    <col min="12" max="12" width="7.125" customWidth="1"/>
    <col min="13" max="13" width="7.625" customWidth="1"/>
    <col min="14" max="14" width="1.875" customWidth="1"/>
    <col min="15" max="15" width="5.875" customWidth="1"/>
    <col min="16" max="16" width="6.375" customWidth="1"/>
    <col min="17" max="17" width="5.875" customWidth="1"/>
    <col min="18" max="18" width="6.125" customWidth="1"/>
    <col min="19" max="19" width="5.25" customWidth="1"/>
    <col min="20" max="20" width="6.625" customWidth="1"/>
    <col min="21" max="21" width="5.125" customWidth="1"/>
    <col min="22" max="22" width="6.625" customWidth="1"/>
    <col min="23" max="23" width="2.875" customWidth="1"/>
  </cols>
  <sheetData>
    <row r="1" spans="1:26" ht="2.25" customHeight="1">
      <c r="C1" s="2"/>
      <c r="L1" s="18"/>
      <c r="M1" s="18"/>
      <c r="N1" s="19"/>
      <c r="O1" s="18" t="s">
        <v>144</v>
      </c>
      <c r="P1" s="18" t="s">
        <v>144</v>
      </c>
      <c r="Q1" s="18" t="s">
        <v>145</v>
      </c>
      <c r="R1" s="18" t="s">
        <v>146</v>
      </c>
      <c r="S1" s="18" t="s">
        <v>145</v>
      </c>
      <c r="T1" s="18" t="s">
        <v>144</v>
      </c>
      <c r="U1" s="18" t="s">
        <v>144</v>
      </c>
      <c r="V1" s="18" t="s">
        <v>146</v>
      </c>
    </row>
    <row r="2" spans="1:26" ht="74.25" customHeight="1">
      <c r="C2" s="2"/>
      <c r="L2" s="18"/>
      <c r="M2" s="18"/>
      <c r="N2" s="19"/>
      <c r="O2" s="19" t="s">
        <v>147</v>
      </c>
    </row>
    <row r="3" spans="1:26" ht="44.15">
      <c r="A3" s="20" t="s">
        <v>148</v>
      </c>
      <c r="B3" s="21" t="s">
        <v>149</v>
      </c>
      <c r="C3" s="22" t="s">
        <v>150</v>
      </c>
      <c r="D3" s="21" t="s">
        <v>151</v>
      </c>
      <c r="E3" s="20" t="s">
        <v>152</v>
      </c>
      <c r="F3" s="20" t="s">
        <v>153</v>
      </c>
      <c r="G3" s="20" t="s">
        <v>12</v>
      </c>
      <c r="H3" s="20" t="s">
        <v>154</v>
      </c>
      <c r="I3" s="20"/>
      <c r="J3" s="23" t="s">
        <v>155</v>
      </c>
      <c r="K3" s="23" t="s">
        <v>156</v>
      </c>
      <c r="L3" s="24" t="s">
        <v>12</v>
      </c>
      <c r="M3" s="24" t="s">
        <v>157</v>
      </c>
      <c r="N3" s="25"/>
      <c r="O3" s="5" t="s">
        <v>158</v>
      </c>
      <c r="P3" s="5" t="s">
        <v>159</v>
      </c>
      <c r="Q3" s="5" t="s">
        <v>160</v>
      </c>
      <c r="R3" s="5" t="s">
        <v>161</v>
      </c>
      <c r="S3" s="5" t="s">
        <v>162</v>
      </c>
      <c r="T3" s="5" t="s">
        <v>163</v>
      </c>
      <c r="U3" s="5" t="s">
        <v>164</v>
      </c>
      <c r="V3" s="5" t="s">
        <v>165</v>
      </c>
    </row>
    <row r="4" spans="1:26" ht="18.7" customHeight="1">
      <c r="A4" s="26" t="str">
        <f>J4&amp;L4&amp;K4</f>
        <v>NanoStation5Integrated</v>
      </c>
      <c r="B4" s="27" t="s">
        <v>31</v>
      </c>
      <c r="C4" s="28" t="s">
        <v>32</v>
      </c>
      <c r="D4" s="27"/>
      <c r="E4" s="27">
        <v>1.5</v>
      </c>
      <c r="F4" s="26">
        <v>0</v>
      </c>
      <c r="G4" s="4">
        <v>2</v>
      </c>
      <c r="H4" s="26">
        <v>106</v>
      </c>
      <c r="I4" s="26"/>
      <c r="J4" s="29" t="s">
        <v>125</v>
      </c>
      <c r="K4" s="29" t="s">
        <v>32</v>
      </c>
      <c r="L4" s="30">
        <v>5</v>
      </c>
      <c r="M4" s="30">
        <v>6</v>
      </c>
      <c r="N4" s="26"/>
      <c r="O4" s="26">
        <f>VLOOKUP(A4,'Device Selection'!A3:O645,11,FALSE)</f>
        <v>27</v>
      </c>
      <c r="P4" s="26">
        <v>0</v>
      </c>
      <c r="Q4" s="26">
        <f>VLOOKUP(A4,'Device Selection'!A3:O645,12,FALSE)</f>
        <v>15.3</v>
      </c>
      <c r="R4" s="26">
        <f>VLOOKUP(L4,G4:H7,2,FALSE)+(6*VLOOKUP(M4,E4:F9,2,FALSE))</f>
        <v>128</v>
      </c>
      <c r="S4" s="26">
        <f>Q4</f>
        <v>15.3</v>
      </c>
      <c r="T4" s="26">
        <v>0</v>
      </c>
      <c r="U4" s="26">
        <f>VLOOKUP(A4,'Device Selection'!A3:O645,15,FALSE)</f>
        <v>-94</v>
      </c>
      <c r="V4" s="31">
        <f>-R4-P4+O4+Q4+S4-T4-U4</f>
        <v>23.599999999999994</v>
      </c>
      <c r="W4" s="27"/>
      <c r="X4" s="27"/>
      <c r="Y4" s="27"/>
      <c r="Z4" s="27"/>
    </row>
    <row r="5" spans="1:26" ht="18.7" customHeight="1">
      <c r="A5" s="18"/>
      <c r="B5" s="32" t="s">
        <v>39</v>
      </c>
      <c r="C5" s="2" t="s">
        <v>166</v>
      </c>
      <c r="D5" s="4">
        <v>16</v>
      </c>
      <c r="E5" s="4">
        <v>3</v>
      </c>
      <c r="F5" s="18">
        <v>1</v>
      </c>
      <c r="G5" s="4">
        <v>3</v>
      </c>
      <c r="H5" s="18">
        <v>114</v>
      </c>
      <c r="I5" s="18"/>
      <c r="J5" s="33" t="s">
        <v>167</v>
      </c>
      <c r="K5" s="33" t="s">
        <v>168</v>
      </c>
      <c r="L5" s="18"/>
      <c r="M5" s="18"/>
      <c r="N5" s="18"/>
      <c r="O5" s="34" t="s">
        <v>169</v>
      </c>
      <c r="P5" s="34" t="s">
        <v>170</v>
      </c>
      <c r="Q5" s="34" t="s">
        <v>169</v>
      </c>
      <c r="R5" s="34" t="s">
        <v>170</v>
      </c>
      <c r="S5" s="34" t="s">
        <v>169</v>
      </c>
      <c r="T5" s="34" t="s">
        <v>170</v>
      </c>
      <c r="U5" s="34" t="s">
        <v>170</v>
      </c>
      <c r="V5" s="18"/>
    </row>
    <row r="6" spans="1:26" ht="18.7" customHeight="1">
      <c r="A6" s="18"/>
      <c r="B6" s="4" t="s">
        <v>43</v>
      </c>
      <c r="C6" s="2" t="s">
        <v>171</v>
      </c>
      <c r="D6" s="4">
        <v>18</v>
      </c>
      <c r="E6" s="4">
        <v>6</v>
      </c>
      <c r="F6" s="18">
        <v>2</v>
      </c>
      <c r="G6" s="4">
        <v>5</v>
      </c>
      <c r="H6" s="18">
        <v>116</v>
      </c>
      <c r="I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</row>
    <row r="7" spans="1:26" ht="18.7" customHeight="1">
      <c r="A7" s="18"/>
      <c r="B7" s="32" t="s">
        <v>44</v>
      </c>
      <c r="C7" s="2" t="s">
        <v>172</v>
      </c>
      <c r="D7" s="4">
        <v>19</v>
      </c>
      <c r="E7" s="4">
        <v>12</v>
      </c>
      <c r="F7" s="18">
        <v>3</v>
      </c>
      <c r="H7" s="18">
        <v>123</v>
      </c>
      <c r="I7" s="18"/>
      <c r="J7" s="21" t="s">
        <v>173</v>
      </c>
      <c r="L7" s="18"/>
      <c r="M7" s="18"/>
      <c r="N7" s="18"/>
      <c r="O7" s="35" t="s">
        <v>174</v>
      </c>
      <c r="P7" s="18"/>
      <c r="Q7" s="18"/>
      <c r="R7" s="18"/>
      <c r="S7" s="18"/>
      <c r="T7" s="18"/>
      <c r="U7" s="18"/>
      <c r="V7" s="18"/>
    </row>
    <row r="8" spans="1:26" ht="14.3">
      <c r="B8" s="4" t="s">
        <v>48</v>
      </c>
      <c r="C8" s="2" t="s">
        <v>54</v>
      </c>
      <c r="D8" s="4">
        <v>24</v>
      </c>
      <c r="E8" s="4">
        <v>24</v>
      </c>
      <c r="F8" s="18">
        <v>4</v>
      </c>
      <c r="J8" s="4" t="s">
        <v>175</v>
      </c>
      <c r="L8" s="18"/>
      <c r="M8" s="18"/>
      <c r="N8" s="18"/>
      <c r="O8" s="4" t="s">
        <v>176</v>
      </c>
      <c r="P8" s="18"/>
      <c r="Q8" s="18"/>
      <c r="R8" s="18"/>
      <c r="S8" s="18"/>
      <c r="T8" s="18"/>
      <c r="U8" s="18"/>
      <c r="V8" s="18"/>
    </row>
    <row r="9" spans="1:26" ht="14.3">
      <c r="B9" s="4" t="s">
        <v>48</v>
      </c>
      <c r="C9" s="2" t="s">
        <v>142</v>
      </c>
      <c r="D9" s="4">
        <v>26</v>
      </c>
      <c r="E9" s="4">
        <v>48</v>
      </c>
      <c r="F9" s="18">
        <v>5</v>
      </c>
      <c r="J9" s="4" t="s">
        <v>177</v>
      </c>
      <c r="L9" s="18"/>
      <c r="M9" s="18"/>
      <c r="N9" s="18"/>
      <c r="O9" s="36" t="s">
        <v>178</v>
      </c>
      <c r="P9" s="18"/>
      <c r="Q9" s="18"/>
      <c r="R9" s="18"/>
      <c r="S9" s="18"/>
      <c r="T9" s="18"/>
      <c r="U9" s="18"/>
      <c r="V9" s="18"/>
    </row>
    <row r="10" spans="1:26" ht="14.3">
      <c r="B10" s="4" t="s">
        <v>56</v>
      </c>
      <c r="C10" s="2" t="s">
        <v>60</v>
      </c>
      <c r="D10" s="4">
        <v>30</v>
      </c>
      <c r="J10" s="4" t="s">
        <v>179</v>
      </c>
      <c r="L10" s="18"/>
      <c r="M10" s="18"/>
      <c r="N10" s="18"/>
      <c r="O10" s="36" t="s">
        <v>180</v>
      </c>
      <c r="P10" s="18"/>
      <c r="Q10" s="18"/>
      <c r="R10" s="18"/>
      <c r="S10" s="18"/>
      <c r="T10" s="18"/>
      <c r="U10" s="18"/>
      <c r="V10" s="18"/>
    </row>
    <row r="11" spans="1:26" ht="14.3">
      <c r="B11" s="4" t="s">
        <v>56</v>
      </c>
      <c r="C11" s="2" t="s">
        <v>181</v>
      </c>
      <c r="D11" s="4">
        <v>24</v>
      </c>
      <c r="L11" s="18"/>
      <c r="M11" s="18"/>
      <c r="N11" s="18"/>
      <c r="O11" s="36" t="s">
        <v>182</v>
      </c>
      <c r="P11" s="18"/>
      <c r="Q11" s="18"/>
      <c r="R11" s="18"/>
      <c r="S11" s="18"/>
      <c r="T11" s="18"/>
      <c r="U11" s="18"/>
      <c r="V11" s="18"/>
    </row>
    <row r="12" spans="1:26" ht="14.3">
      <c r="B12" s="32" t="s">
        <v>61</v>
      </c>
      <c r="C12" s="2" t="s">
        <v>183</v>
      </c>
      <c r="D12" s="4">
        <v>13</v>
      </c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</row>
    <row r="13" spans="1:26" ht="14.3" hidden="1">
      <c r="B13" s="32" t="s">
        <v>66</v>
      </c>
      <c r="C13" s="2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</row>
    <row r="14" spans="1:26" ht="14.3" hidden="1">
      <c r="B14" s="32" t="s">
        <v>68</v>
      </c>
      <c r="C14" s="2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</row>
    <row r="15" spans="1:26" ht="14.3" hidden="1">
      <c r="B15" s="4" t="s">
        <v>70</v>
      </c>
      <c r="C15" s="2"/>
      <c r="L15" s="18" t="s">
        <v>184</v>
      </c>
      <c r="M15" s="18">
        <v>12</v>
      </c>
      <c r="N15" s="18"/>
      <c r="O15" s="26">
        <v>27</v>
      </c>
      <c r="P15" s="26">
        <v>0</v>
      </c>
      <c r="Q15" s="26">
        <v>19</v>
      </c>
      <c r="R15" s="26">
        <v>141</v>
      </c>
      <c r="S15" s="26">
        <f t="shared" ref="S15:S16" si="0">Q15</f>
        <v>19</v>
      </c>
      <c r="T15" s="26">
        <v>0</v>
      </c>
      <c r="U15" s="26">
        <v>-94</v>
      </c>
      <c r="V15" s="31">
        <f t="shared" ref="V15:V18" si="1">-R15-P15+O15+Q15+S15-T15-U15</f>
        <v>18</v>
      </c>
    </row>
    <row r="16" spans="1:26" ht="14.3" hidden="1">
      <c r="B16" s="32" t="s">
        <v>72</v>
      </c>
      <c r="C16" s="2"/>
      <c r="L16" s="18" t="s">
        <v>185</v>
      </c>
      <c r="M16" s="18">
        <v>12</v>
      </c>
      <c r="N16" s="18"/>
      <c r="O16" s="26">
        <v>28</v>
      </c>
      <c r="P16" s="26">
        <v>0</v>
      </c>
      <c r="Q16" s="26">
        <v>16</v>
      </c>
      <c r="R16" s="26">
        <v>141</v>
      </c>
      <c r="S16" s="26">
        <f t="shared" si="0"/>
        <v>16</v>
      </c>
      <c r="T16" s="26">
        <v>0</v>
      </c>
      <c r="U16" s="26">
        <v>-96</v>
      </c>
      <c r="V16" s="31">
        <f t="shared" si="1"/>
        <v>15</v>
      </c>
    </row>
    <row r="17" spans="2:22" ht="14.3" hidden="1">
      <c r="B17" s="4" t="s">
        <v>74</v>
      </c>
      <c r="C17" s="2"/>
      <c r="L17" s="18" t="s">
        <v>186</v>
      </c>
      <c r="M17" s="18">
        <v>24</v>
      </c>
      <c r="N17" s="18"/>
      <c r="O17" s="18">
        <v>27</v>
      </c>
      <c r="P17" s="18">
        <v>0</v>
      </c>
      <c r="Q17" s="18">
        <v>19</v>
      </c>
      <c r="R17" s="18">
        <v>147</v>
      </c>
      <c r="S17" s="18">
        <v>30</v>
      </c>
      <c r="T17" s="18">
        <v>0</v>
      </c>
      <c r="U17" s="18">
        <v>-94</v>
      </c>
      <c r="V17" s="31">
        <f t="shared" si="1"/>
        <v>23</v>
      </c>
    </row>
    <row r="18" spans="2:22" ht="14.3" hidden="1">
      <c r="B18" s="32" t="s">
        <v>76</v>
      </c>
      <c r="C18" s="2"/>
      <c r="L18" s="18"/>
      <c r="M18" s="18">
        <v>24</v>
      </c>
      <c r="N18" s="18"/>
      <c r="O18" s="18">
        <v>28</v>
      </c>
      <c r="P18" s="18">
        <v>0</v>
      </c>
      <c r="Q18" s="18">
        <v>27</v>
      </c>
      <c r="R18" s="18">
        <v>147</v>
      </c>
      <c r="S18" s="18">
        <v>27</v>
      </c>
      <c r="T18" s="18">
        <v>0</v>
      </c>
      <c r="U18" s="18">
        <v>-96</v>
      </c>
      <c r="V18" s="31">
        <f t="shared" si="1"/>
        <v>31</v>
      </c>
    </row>
    <row r="19" spans="2:22" ht="14.3" hidden="1">
      <c r="B19" s="32" t="s">
        <v>78</v>
      </c>
      <c r="C19" s="2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</row>
    <row r="20" spans="2:22" ht="14.3">
      <c r="B20" s="4" t="s">
        <v>78</v>
      </c>
      <c r="C20" s="2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2:22" ht="15.8" customHeight="1">
      <c r="B21" s="4" t="s">
        <v>83</v>
      </c>
      <c r="C21" s="2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2:22" ht="15.8" customHeight="1">
      <c r="B22" s="4" t="s">
        <v>87</v>
      </c>
      <c r="C22" s="2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2:22" ht="15.8" customHeight="1">
      <c r="B23" s="32" t="s">
        <v>89</v>
      </c>
      <c r="C23" s="2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  <row r="24" spans="2:22" ht="15.8" customHeight="1">
      <c r="B24" s="4" t="s">
        <v>91</v>
      </c>
      <c r="C24" s="2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</row>
    <row r="25" spans="2:22" ht="15.8" customHeight="1">
      <c r="B25" s="4" t="s">
        <v>91</v>
      </c>
      <c r="C25" s="2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</row>
    <row r="26" spans="2:22" ht="15.8" customHeight="1">
      <c r="B26" s="4" t="s">
        <v>96</v>
      </c>
      <c r="C26" s="2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</row>
    <row r="27" spans="2:22" ht="15.8" customHeight="1">
      <c r="B27" s="4" t="s">
        <v>96</v>
      </c>
      <c r="C27" s="2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</row>
    <row r="28" spans="2:22" ht="15.8" customHeight="1">
      <c r="B28" s="4" t="s">
        <v>99</v>
      </c>
      <c r="C28" s="2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</row>
    <row r="29" spans="2:22" ht="15.8" customHeight="1">
      <c r="B29" s="4" t="s">
        <v>101</v>
      </c>
      <c r="C29" s="2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</row>
    <row r="30" spans="2:22" ht="15.8" customHeight="1">
      <c r="B30" s="4" t="s">
        <v>102</v>
      </c>
      <c r="C30" s="2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</row>
    <row r="31" spans="2:22" ht="15.8" customHeight="1">
      <c r="B31" s="4" t="s">
        <v>103</v>
      </c>
      <c r="C31" s="2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</row>
    <row r="32" spans="2:22" ht="15.8" customHeight="1">
      <c r="B32" s="32" t="s">
        <v>104</v>
      </c>
      <c r="C32" s="2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</row>
    <row r="33" spans="2:22" ht="15.8" customHeight="1">
      <c r="B33" s="32" t="s">
        <v>107</v>
      </c>
      <c r="C33" s="2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</row>
    <row r="34" spans="2:22" ht="15.8" customHeight="1">
      <c r="B34" s="32" t="s">
        <v>108</v>
      </c>
      <c r="C34" s="2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</row>
    <row r="35" spans="2:22" ht="15.8" customHeight="1">
      <c r="B35" s="32" t="s">
        <v>108</v>
      </c>
      <c r="C35" s="2"/>
      <c r="L35" s="18"/>
      <c r="M35" s="18"/>
    </row>
    <row r="36" spans="2:22" ht="15.8" customHeight="1">
      <c r="B36" s="32" t="s">
        <v>108</v>
      </c>
      <c r="C36" s="2"/>
      <c r="L36" s="18"/>
      <c r="M36" s="18"/>
    </row>
    <row r="37" spans="2:22" ht="15.8" customHeight="1">
      <c r="B37" s="4" t="s">
        <v>112</v>
      </c>
      <c r="C37" s="2"/>
      <c r="L37" s="18"/>
      <c r="M37" s="18"/>
    </row>
    <row r="38" spans="2:22" ht="15.8" customHeight="1">
      <c r="B38" s="32" t="s">
        <v>114</v>
      </c>
      <c r="C38" s="2"/>
      <c r="L38" s="18"/>
      <c r="M38" s="18"/>
    </row>
    <row r="39" spans="2:22" ht="15.8" customHeight="1">
      <c r="B39" s="32" t="s">
        <v>116</v>
      </c>
      <c r="C39" s="2"/>
      <c r="L39" s="18"/>
      <c r="M39" s="18"/>
    </row>
    <row r="40" spans="2:22" ht="15.8" customHeight="1">
      <c r="B40" s="32" t="s">
        <v>117</v>
      </c>
      <c r="C40" s="2"/>
      <c r="L40" s="18"/>
      <c r="M40" s="18"/>
    </row>
    <row r="41" spans="2:22" ht="15.8" customHeight="1">
      <c r="B41" s="32" t="s">
        <v>118</v>
      </c>
      <c r="C41" s="2"/>
      <c r="L41" s="18"/>
      <c r="M41" s="18"/>
    </row>
    <row r="42" spans="2:22" ht="15.8" customHeight="1">
      <c r="B42" s="32" t="s">
        <v>118</v>
      </c>
      <c r="C42" s="2"/>
      <c r="L42" s="18"/>
      <c r="M42" s="18"/>
    </row>
    <row r="43" spans="2:22" ht="15.8" customHeight="1">
      <c r="B43" s="32" t="s">
        <v>121</v>
      </c>
      <c r="C43" s="2"/>
      <c r="L43" s="18"/>
      <c r="M43" s="18"/>
    </row>
    <row r="44" spans="2:22" ht="15.8" customHeight="1">
      <c r="B44" s="32" t="s">
        <v>122</v>
      </c>
      <c r="C44" s="2"/>
      <c r="L44" s="18"/>
      <c r="M44" s="18"/>
    </row>
    <row r="45" spans="2:22" ht="15.8" customHeight="1">
      <c r="B45" s="32" t="s">
        <v>124</v>
      </c>
      <c r="C45" s="2"/>
      <c r="L45" s="18"/>
      <c r="M45" s="18"/>
    </row>
    <row r="46" spans="2:22" ht="15.8" customHeight="1">
      <c r="B46" s="32" t="s">
        <v>187</v>
      </c>
      <c r="C46" s="2"/>
      <c r="L46" s="18"/>
      <c r="M46" s="18"/>
    </row>
    <row r="47" spans="2:22" ht="15.8" customHeight="1">
      <c r="B47" s="32" t="s">
        <v>187</v>
      </c>
      <c r="C47" s="2"/>
      <c r="L47" s="18"/>
      <c r="M47" s="18"/>
    </row>
    <row r="48" spans="2:22" ht="15.8" customHeight="1">
      <c r="B48" s="32" t="s">
        <v>187</v>
      </c>
      <c r="C48" s="2"/>
      <c r="L48" s="18"/>
      <c r="M48" s="18"/>
    </row>
    <row r="49" spans="2:13" ht="15.8" customHeight="1">
      <c r="B49" s="32" t="s">
        <v>188</v>
      </c>
      <c r="C49" s="2"/>
      <c r="L49" s="18"/>
      <c r="M49" s="18"/>
    </row>
    <row r="50" spans="2:13" ht="15.8" customHeight="1">
      <c r="B50" s="32" t="s">
        <v>188</v>
      </c>
      <c r="C50" s="2"/>
      <c r="L50" s="18"/>
      <c r="M50" s="18"/>
    </row>
    <row r="51" spans="2:13" ht="15.8" customHeight="1">
      <c r="B51" s="32" t="s">
        <v>188</v>
      </c>
      <c r="C51" s="2"/>
      <c r="L51" s="18"/>
      <c r="M51" s="18"/>
    </row>
    <row r="52" spans="2:13" ht="15.8" customHeight="1">
      <c r="B52" s="32" t="s">
        <v>128</v>
      </c>
      <c r="C52" s="2"/>
      <c r="L52" s="18"/>
      <c r="M52" s="18"/>
    </row>
    <row r="53" spans="2:13" ht="15.8" customHeight="1">
      <c r="B53" s="4" t="s">
        <v>130</v>
      </c>
      <c r="C53" s="2"/>
      <c r="L53" s="18"/>
      <c r="M53" s="18"/>
    </row>
    <row r="54" spans="2:13" ht="15.8" customHeight="1">
      <c r="B54" s="4" t="s">
        <v>132</v>
      </c>
      <c r="C54" s="2"/>
      <c r="L54" s="18"/>
      <c r="M54" s="18"/>
    </row>
    <row r="55" spans="2:13" ht="15.8" customHeight="1">
      <c r="B55" s="4" t="s">
        <v>133</v>
      </c>
      <c r="C55" s="2"/>
      <c r="L55" s="18"/>
      <c r="M55" s="18"/>
    </row>
    <row r="56" spans="2:13" ht="15.8" customHeight="1">
      <c r="B56" s="32" t="s">
        <v>134</v>
      </c>
      <c r="C56" s="2"/>
      <c r="L56" s="18"/>
      <c r="M56" s="18"/>
    </row>
    <row r="57" spans="2:13" ht="15.8" customHeight="1">
      <c r="B57" s="32" t="s">
        <v>135</v>
      </c>
      <c r="C57" s="2"/>
      <c r="L57" s="18"/>
      <c r="M57" s="18"/>
    </row>
    <row r="58" spans="2:13" ht="15.8" customHeight="1">
      <c r="B58" s="4" t="s">
        <v>137</v>
      </c>
      <c r="C58" s="2"/>
      <c r="L58" s="18"/>
      <c r="M58" s="18"/>
    </row>
    <row r="59" spans="2:13" ht="15.8" customHeight="1">
      <c r="B59" s="4" t="s">
        <v>140</v>
      </c>
      <c r="C59" s="2"/>
      <c r="L59" s="18"/>
      <c r="M59" s="18"/>
    </row>
    <row r="60" spans="2:13" ht="15.8" customHeight="1">
      <c r="B60" s="4" t="s">
        <v>141</v>
      </c>
      <c r="C60" s="2"/>
      <c r="L60" s="18"/>
      <c r="M60" s="18"/>
    </row>
    <row r="61" spans="2:13" ht="15.8" customHeight="1">
      <c r="B61" s="4" t="s">
        <v>143</v>
      </c>
      <c r="C61" s="2"/>
      <c r="L61" s="18"/>
      <c r="M61" s="18"/>
    </row>
    <row r="62" spans="2:13" ht="15.8" customHeight="1">
      <c r="C62" s="2"/>
      <c r="L62" s="18"/>
      <c r="M62" s="18"/>
    </row>
    <row r="63" spans="2:13" ht="15.8" customHeight="1">
      <c r="C63" s="2"/>
      <c r="L63" s="18"/>
      <c r="M63" s="18"/>
    </row>
    <row r="64" spans="2:13" ht="15.8" customHeight="1">
      <c r="C64" s="2"/>
      <c r="L64" s="18"/>
      <c r="M64" s="18"/>
    </row>
    <row r="65" spans="3:13" ht="15.8" customHeight="1">
      <c r="C65" s="2"/>
      <c r="L65" s="18"/>
      <c r="M65" s="18"/>
    </row>
    <row r="66" spans="3:13" ht="15.8" customHeight="1">
      <c r="C66" s="2"/>
      <c r="L66" s="18"/>
      <c r="M66" s="18"/>
    </row>
    <row r="67" spans="3:13" ht="15.8" customHeight="1">
      <c r="C67" s="2"/>
      <c r="L67" s="18"/>
      <c r="M67" s="18"/>
    </row>
    <row r="68" spans="3:13" ht="15.8" customHeight="1">
      <c r="C68" s="2"/>
      <c r="L68" s="18"/>
      <c r="M68" s="18"/>
    </row>
    <row r="69" spans="3:13" ht="15.8" customHeight="1">
      <c r="C69" s="2"/>
      <c r="L69" s="18"/>
      <c r="M69" s="18"/>
    </row>
    <row r="70" spans="3:13" ht="15.8" customHeight="1">
      <c r="C70" s="2"/>
      <c r="L70" s="18"/>
      <c r="M70" s="18"/>
    </row>
    <row r="71" spans="3:13" ht="15.8" customHeight="1">
      <c r="C71" s="2"/>
      <c r="L71" s="18"/>
      <c r="M71" s="18"/>
    </row>
    <row r="72" spans="3:13" ht="15.8" customHeight="1">
      <c r="C72" s="2"/>
      <c r="L72" s="18"/>
      <c r="M72" s="18"/>
    </row>
    <row r="73" spans="3:13" ht="15.8" customHeight="1">
      <c r="C73" s="2"/>
      <c r="L73" s="18"/>
      <c r="M73" s="18"/>
    </row>
    <row r="74" spans="3:13" ht="15.8" customHeight="1">
      <c r="C74" s="2"/>
      <c r="L74" s="18"/>
      <c r="M74" s="18"/>
    </row>
    <row r="75" spans="3:13" ht="15.8" customHeight="1">
      <c r="C75" s="2"/>
      <c r="L75" s="18"/>
      <c r="M75" s="18"/>
    </row>
    <row r="76" spans="3:13" ht="15.8" customHeight="1">
      <c r="C76" s="2"/>
      <c r="L76" s="18"/>
      <c r="M76" s="18"/>
    </row>
    <row r="77" spans="3:13" ht="15.8" customHeight="1">
      <c r="C77" s="2"/>
      <c r="L77" s="18"/>
      <c r="M77" s="18"/>
    </row>
    <row r="78" spans="3:13" ht="15.8" customHeight="1">
      <c r="C78" s="2"/>
      <c r="L78" s="18"/>
      <c r="M78" s="18"/>
    </row>
    <row r="79" spans="3:13" ht="15.8" customHeight="1">
      <c r="C79" s="2"/>
      <c r="L79" s="18"/>
      <c r="M79" s="18"/>
    </row>
    <row r="80" spans="3:13" ht="15.8" customHeight="1">
      <c r="C80" s="2"/>
      <c r="L80" s="18"/>
      <c r="M80" s="18"/>
    </row>
    <row r="81" spans="3:13" ht="15.8" customHeight="1">
      <c r="C81" s="2"/>
      <c r="L81" s="18"/>
      <c r="M81" s="18"/>
    </row>
    <row r="82" spans="3:13" ht="15.8" customHeight="1">
      <c r="C82" s="2"/>
      <c r="L82" s="18"/>
      <c r="M82" s="18"/>
    </row>
    <row r="83" spans="3:13" ht="15.8" customHeight="1">
      <c r="C83" s="2"/>
      <c r="L83" s="18"/>
      <c r="M83" s="18"/>
    </row>
    <row r="84" spans="3:13" ht="15.8" customHeight="1">
      <c r="C84" s="2"/>
      <c r="L84" s="18"/>
      <c r="M84" s="18"/>
    </row>
    <row r="85" spans="3:13" ht="15.8" customHeight="1">
      <c r="C85" s="2"/>
      <c r="L85" s="18"/>
      <c r="M85" s="18"/>
    </row>
    <row r="86" spans="3:13" ht="15.8" customHeight="1">
      <c r="C86" s="2"/>
      <c r="L86" s="18"/>
      <c r="M86" s="18"/>
    </row>
    <row r="87" spans="3:13" ht="15.8" customHeight="1">
      <c r="C87" s="2"/>
      <c r="L87" s="18"/>
      <c r="M87" s="18"/>
    </row>
    <row r="88" spans="3:13" ht="15.8" customHeight="1">
      <c r="C88" s="2"/>
      <c r="L88" s="18"/>
      <c r="M88" s="18"/>
    </row>
    <row r="89" spans="3:13" ht="15.8" customHeight="1">
      <c r="C89" s="2"/>
      <c r="L89" s="18"/>
      <c r="M89" s="18"/>
    </row>
    <row r="90" spans="3:13" ht="15.8" customHeight="1">
      <c r="C90" s="2"/>
      <c r="L90" s="18"/>
      <c r="M90" s="18"/>
    </row>
    <row r="91" spans="3:13" ht="15.8" customHeight="1">
      <c r="C91" s="2"/>
      <c r="L91" s="18"/>
      <c r="M91" s="18"/>
    </row>
    <row r="92" spans="3:13" ht="15.8" customHeight="1">
      <c r="C92" s="2"/>
      <c r="L92" s="18"/>
      <c r="M92" s="18"/>
    </row>
    <row r="93" spans="3:13" ht="15.8" customHeight="1">
      <c r="C93" s="2"/>
      <c r="L93" s="18"/>
      <c r="M93" s="18"/>
    </row>
    <row r="94" spans="3:13" ht="15.8" customHeight="1">
      <c r="C94" s="2"/>
      <c r="L94" s="18"/>
      <c r="M94" s="18"/>
    </row>
    <row r="95" spans="3:13" ht="15.8" customHeight="1">
      <c r="C95" s="2"/>
      <c r="L95" s="18"/>
      <c r="M95" s="18"/>
    </row>
    <row r="96" spans="3:13" ht="15.8" customHeight="1">
      <c r="C96" s="2"/>
      <c r="L96" s="18"/>
      <c r="M96" s="18"/>
    </row>
    <row r="97" spans="3:13" ht="15.8" customHeight="1">
      <c r="C97" s="2"/>
      <c r="L97" s="18"/>
      <c r="M97" s="18"/>
    </row>
    <row r="98" spans="3:13" ht="15.8" customHeight="1">
      <c r="C98" s="2"/>
      <c r="L98" s="18"/>
      <c r="M98" s="18"/>
    </row>
    <row r="99" spans="3:13" ht="15.8" customHeight="1">
      <c r="C99" s="2"/>
      <c r="L99" s="18"/>
      <c r="M99" s="18"/>
    </row>
    <row r="100" spans="3:13" ht="15.8" customHeight="1">
      <c r="C100" s="2"/>
      <c r="L100" s="18"/>
      <c r="M100" s="18"/>
    </row>
    <row r="101" spans="3:13" ht="15.8" customHeight="1">
      <c r="C101" s="2"/>
      <c r="L101" s="18"/>
      <c r="M101" s="18"/>
    </row>
    <row r="102" spans="3:13" ht="15.8" customHeight="1">
      <c r="C102" s="2"/>
      <c r="L102" s="18"/>
      <c r="M102" s="18"/>
    </row>
    <row r="103" spans="3:13" ht="15.8" customHeight="1">
      <c r="C103" s="2"/>
      <c r="L103" s="18"/>
      <c r="M103" s="18"/>
    </row>
    <row r="104" spans="3:13" ht="15.8" customHeight="1">
      <c r="C104" s="2"/>
      <c r="L104" s="18"/>
      <c r="M104" s="18"/>
    </row>
    <row r="105" spans="3:13" ht="15.8" customHeight="1">
      <c r="C105" s="2"/>
      <c r="L105" s="18"/>
      <c r="M105" s="18"/>
    </row>
    <row r="106" spans="3:13" ht="15.8" customHeight="1">
      <c r="C106" s="2"/>
      <c r="L106" s="18"/>
      <c r="M106" s="18"/>
    </row>
    <row r="107" spans="3:13" ht="15.8" customHeight="1">
      <c r="C107" s="2"/>
      <c r="L107" s="18"/>
      <c r="M107" s="18"/>
    </row>
    <row r="108" spans="3:13" ht="15.8" customHeight="1">
      <c r="C108" s="2"/>
      <c r="L108" s="18"/>
      <c r="M108" s="18"/>
    </row>
    <row r="109" spans="3:13" ht="15.8" customHeight="1">
      <c r="C109" s="2"/>
      <c r="L109" s="18"/>
      <c r="M109" s="18"/>
    </row>
    <row r="110" spans="3:13" ht="15.8" customHeight="1">
      <c r="C110" s="2"/>
      <c r="L110" s="18"/>
      <c r="M110" s="18"/>
    </row>
    <row r="111" spans="3:13" ht="15.8" customHeight="1">
      <c r="C111" s="2"/>
      <c r="L111" s="18"/>
      <c r="M111" s="18"/>
    </row>
    <row r="112" spans="3:13" ht="15.8" customHeight="1">
      <c r="C112" s="2"/>
      <c r="L112" s="18"/>
      <c r="M112" s="18"/>
    </row>
    <row r="113" spans="3:13" ht="15.8" customHeight="1">
      <c r="C113" s="2"/>
      <c r="L113" s="18"/>
      <c r="M113" s="18"/>
    </row>
    <row r="114" spans="3:13" ht="15.8" customHeight="1">
      <c r="C114" s="2"/>
      <c r="L114" s="18"/>
      <c r="M114" s="18"/>
    </row>
    <row r="115" spans="3:13" ht="15.8" customHeight="1">
      <c r="C115" s="2"/>
      <c r="L115" s="18"/>
      <c r="M115" s="18"/>
    </row>
    <row r="116" spans="3:13" ht="15.8" customHeight="1">
      <c r="C116" s="2"/>
      <c r="L116" s="18"/>
      <c r="M116" s="18"/>
    </row>
    <row r="117" spans="3:13" ht="15.8" customHeight="1">
      <c r="C117" s="2"/>
      <c r="L117" s="18"/>
      <c r="M117" s="18"/>
    </row>
    <row r="118" spans="3:13" ht="15.8" customHeight="1">
      <c r="C118" s="2"/>
      <c r="L118" s="18"/>
      <c r="M118" s="18"/>
    </row>
    <row r="119" spans="3:13" ht="15.8" customHeight="1">
      <c r="C119" s="2"/>
      <c r="L119" s="18"/>
      <c r="M119" s="18"/>
    </row>
    <row r="120" spans="3:13" ht="15.8" customHeight="1">
      <c r="C120" s="2"/>
      <c r="L120" s="18"/>
      <c r="M120" s="18"/>
    </row>
    <row r="121" spans="3:13" ht="15.8" customHeight="1">
      <c r="C121" s="2"/>
      <c r="L121" s="18"/>
      <c r="M121" s="18"/>
    </row>
    <row r="122" spans="3:13" ht="15.8" customHeight="1">
      <c r="C122" s="2"/>
      <c r="L122" s="18"/>
      <c r="M122" s="18"/>
    </row>
    <row r="123" spans="3:13" ht="15.8" customHeight="1">
      <c r="C123" s="2"/>
      <c r="L123" s="18"/>
      <c r="M123" s="18"/>
    </row>
    <row r="124" spans="3:13" ht="15.8" customHeight="1">
      <c r="C124" s="2"/>
      <c r="L124" s="18"/>
      <c r="M124" s="18"/>
    </row>
    <row r="125" spans="3:13" ht="15.8" customHeight="1">
      <c r="C125" s="2"/>
      <c r="L125" s="18"/>
      <c r="M125" s="18"/>
    </row>
    <row r="126" spans="3:13" ht="15.8" customHeight="1">
      <c r="C126" s="2"/>
      <c r="L126" s="18"/>
      <c r="M126" s="18"/>
    </row>
    <row r="127" spans="3:13" ht="15.8" customHeight="1">
      <c r="C127" s="2"/>
      <c r="L127" s="18"/>
      <c r="M127" s="18"/>
    </row>
    <row r="128" spans="3:13" ht="15.8" customHeight="1">
      <c r="C128" s="2"/>
      <c r="L128" s="18"/>
      <c r="M128" s="18"/>
    </row>
    <row r="129" spans="3:13" ht="15.8" customHeight="1">
      <c r="C129" s="2"/>
      <c r="L129" s="18"/>
      <c r="M129" s="18"/>
    </row>
    <row r="130" spans="3:13" ht="15.8" customHeight="1">
      <c r="C130" s="2"/>
      <c r="L130" s="18"/>
      <c r="M130" s="18"/>
    </row>
    <row r="131" spans="3:13" ht="15.8" customHeight="1">
      <c r="C131" s="2"/>
      <c r="L131" s="18"/>
      <c r="M131" s="18"/>
    </row>
    <row r="132" spans="3:13" ht="15.8" customHeight="1">
      <c r="C132" s="2"/>
      <c r="L132" s="18"/>
      <c r="M132" s="18"/>
    </row>
    <row r="133" spans="3:13" ht="15.8" customHeight="1">
      <c r="C133" s="2"/>
      <c r="L133" s="18"/>
      <c r="M133" s="18"/>
    </row>
    <row r="134" spans="3:13" ht="15.8" customHeight="1">
      <c r="C134" s="2"/>
      <c r="L134" s="18"/>
      <c r="M134" s="18"/>
    </row>
    <row r="135" spans="3:13" ht="15.8" customHeight="1">
      <c r="C135" s="2"/>
      <c r="L135" s="18"/>
      <c r="M135" s="18"/>
    </row>
    <row r="136" spans="3:13" ht="15.8" customHeight="1">
      <c r="C136" s="2"/>
      <c r="L136" s="18"/>
      <c r="M136" s="18"/>
    </row>
    <row r="137" spans="3:13" ht="15.8" customHeight="1">
      <c r="C137" s="2"/>
      <c r="L137" s="18"/>
      <c r="M137" s="18"/>
    </row>
    <row r="138" spans="3:13" ht="15.8" customHeight="1">
      <c r="C138" s="2"/>
      <c r="L138" s="18"/>
      <c r="M138" s="18"/>
    </row>
    <row r="139" spans="3:13" ht="15.8" customHeight="1">
      <c r="C139" s="2"/>
      <c r="L139" s="18"/>
      <c r="M139" s="18"/>
    </row>
    <row r="140" spans="3:13" ht="15.8" customHeight="1">
      <c r="C140" s="2"/>
      <c r="L140" s="18"/>
      <c r="M140" s="18"/>
    </row>
    <row r="141" spans="3:13" ht="15.8" customHeight="1">
      <c r="C141" s="2"/>
      <c r="L141" s="18"/>
      <c r="M141" s="18"/>
    </row>
    <row r="142" spans="3:13" ht="15.8" customHeight="1">
      <c r="C142" s="2"/>
      <c r="L142" s="18"/>
      <c r="M142" s="18"/>
    </row>
    <row r="143" spans="3:13" ht="15.8" customHeight="1">
      <c r="C143" s="2"/>
      <c r="L143" s="18"/>
      <c r="M143" s="18"/>
    </row>
    <row r="144" spans="3:13" ht="15.8" customHeight="1">
      <c r="C144" s="2"/>
      <c r="L144" s="18"/>
      <c r="M144" s="18"/>
    </row>
    <row r="145" spans="3:13" ht="15.8" customHeight="1">
      <c r="C145" s="2"/>
      <c r="L145" s="18"/>
      <c r="M145" s="18"/>
    </row>
    <row r="146" spans="3:13" ht="15.8" customHeight="1">
      <c r="C146" s="2"/>
      <c r="L146" s="18"/>
      <c r="M146" s="18"/>
    </row>
    <row r="147" spans="3:13" ht="15.8" customHeight="1">
      <c r="C147" s="2"/>
      <c r="L147" s="18"/>
      <c r="M147" s="18"/>
    </row>
    <row r="148" spans="3:13" ht="15.8" customHeight="1">
      <c r="C148" s="2"/>
      <c r="L148" s="18"/>
      <c r="M148" s="18"/>
    </row>
    <row r="149" spans="3:13" ht="15.8" customHeight="1">
      <c r="C149" s="2"/>
      <c r="L149" s="18"/>
      <c r="M149" s="18"/>
    </row>
    <row r="150" spans="3:13" ht="15.8" customHeight="1">
      <c r="C150" s="2"/>
      <c r="L150" s="18"/>
      <c r="M150" s="18"/>
    </row>
    <row r="151" spans="3:13" ht="15.8" customHeight="1">
      <c r="C151" s="2"/>
      <c r="L151" s="18"/>
      <c r="M151" s="18"/>
    </row>
    <row r="152" spans="3:13" ht="15.8" customHeight="1">
      <c r="C152" s="2"/>
      <c r="L152" s="18"/>
      <c r="M152" s="18"/>
    </row>
    <row r="153" spans="3:13" ht="15.8" customHeight="1">
      <c r="C153" s="2"/>
      <c r="L153" s="18"/>
      <c r="M153" s="18"/>
    </row>
    <row r="154" spans="3:13" ht="15.8" customHeight="1">
      <c r="C154" s="2"/>
      <c r="L154" s="18"/>
      <c r="M154" s="18"/>
    </row>
    <row r="155" spans="3:13" ht="15.8" customHeight="1">
      <c r="C155" s="2"/>
      <c r="L155" s="18"/>
      <c r="M155" s="18"/>
    </row>
    <row r="156" spans="3:13" ht="15.8" customHeight="1">
      <c r="C156" s="2"/>
      <c r="L156" s="18"/>
      <c r="M156" s="18"/>
    </row>
    <row r="157" spans="3:13" ht="15.8" customHeight="1">
      <c r="C157" s="2"/>
      <c r="L157" s="18"/>
      <c r="M157" s="18"/>
    </row>
    <row r="158" spans="3:13" ht="15.8" customHeight="1">
      <c r="C158" s="2"/>
      <c r="L158" s="18"/>
      <c r="M158" s="18"/>
    </row>
    <row r="159" spans="3:13" ht="15.8" customHeight="1">
      <c r="C159" s="2"/>
      <c r="L159" s="18"/>
      <c r="M159" s="18"/>
    </row>
    <row r="160" spans="3:13" ht="15.8" customHeight="1">
      <c r="C160" s="2"/>
      <c r="L160" s="18"/>
      <c r="M160" s="18"/>
    </row>
    <row r="161" spans="3:13" ht="15.8" customHeight="1">
      <c r="C161" s="2"/>
      <c r="L161" s="18"/>
      <c r="M161" s="18"/>
    </row>
    <row r="162" spans="3:13" ht="15.8" customHeight="1">
      <c r="C162" s="2"/>
      <c r="L162" s="18"/>
      <c r="M162" s="18"/>
    </row>
    <row r="163" spans="3:13" ht="15.8" customHeight="1">
      <c r="C163" s="2"/>
      <c r="L163" s="18"/>
      <c r="M163" s="18"/>
    </row>
    <row r="164" spans="3:13" ht="15.8" customHeight="1">
      <c r="C164" s="2"/>
      <c r="L164" s="18"/>
      <c r="M164" s="18"/>
    </row>
    <row r="165" spans="3:13" ht="15.8" customHeight="1">
      <c r="C165" s="2"/>
      <c r="L165" s="18"/>
      <c r="M165" s="18"/>
    </row>
    <row r="166" spans="3:13" ht="15.8" customHeight="1">
      <c r="C166" s="2"/>
      <c r="L166" s="18"/>
      <c r="M166" s="18"/>
    </row>
    <row r="167" spans="3:13" ht="15.8" customHeight="1">
      <c r="C167" s="2"/>
      <c r="L167" s="18"/>
      <c r="M167" s="18"/>
    </row>
    <row r="168" spans="3:13" ht="15.8" customHeight="1">
      <c r="C168" s="2"/>
      <c r="L168" s="18"/>
      <c r="M168" s="18"/>
    </row>
    <row r="169" spans="3:13" ht="15.8" customHeight="1">
      <c r="C169" s="2"/>
      <c r="L169" s="18"/>
      <c r="M169" s="18"/>
    </row>
    <row r="170" spans="3:13" ht="15.8" customHeight="1">
      <c r="C170" s="2"/>
      <c r="L170" s="18"/>
      <c r="M170" s="18"/>
    </row>
    <row r="171" spans="3:13" ht="15.8" customHeight="1">
      <c r="C171" s="2"/>
      <c r="L171" s="18"/>
      <c r="M171" s="18"/>
    </row>
    <row r="172" spans="3:13" ht="15.8" customHeight="1">
      <c r="C172" s="2"/>
      <c r="L172" s="18"/>
      <c r="M172" s="18"/>
    </row>
    <row r="173" spans="3:13" ht="15.8" customHeight="1">
      <c r="C173" s="2"/>
      <c r="L173" s="18"/>
      <c r="M173" s="18"/>
    </row>
    <row r="174" spans="3:13" ht="15.8" customHeight="1">
      <c r="C174" s="2"/>
      <c r="L174" s="18"/>
      <c r="M174" s="18"/>
    </row>
    <row r="175" spans="3:13" ht="15.8" customHeight="1">
      <c r="C175" s="2"/>
      <c r="L175" s="18"/>
      <c r="M175" s="18"/>
    </row>
    <row r="176" spans="3:13" ht="15.8" customHeight="1">
      <c r="C176" s="2"/>
      <c r="L176" s="18"/>
      <c r="M176" s="18"/>
    </row>
    <row r="177" spans="3:13" ht="15.8" customHeight="1">
      <c r="C177" s="2"/>
      <c r="L177" s="18"/>
      <c r="M177" s="18"/>
    </row>
    <row r="178" spans="3:13" ht="15.8" customHeight="1">
      <c r="C178" s="2"/>
      <c r="L178" s="18"/>
      <c r="M178" s="18"/>
    </row>
    <row r="179" spans="3:13" ht="15.8" customHeight="1">
      <c r="C179" s="2"/>
      <c r="L179" s="18"/>
      <c r="M179" s="18"/>
    </row>
    <row r="180" spans="3:13" ht="15.8" customHeight="1">
      <c r="C180" s="2"/>
      <c r="L180" s="18"/>
      <c r="M180" s="18"/>
    </row>
    <row r="181" spans="3:13" ht="15.8" customHeight="1">
      <c r="C181" s="2"/>
      <c r="L181" s="18"/>
      <c r="M181" s="18"/>
    </row>
    <row r="182" spans="3:13" ht="15.8" customHeight="1">
      <c r="C182" s="2"/>
      <c r="L182" s="18"/>
      <c r="M182" s="18"/>
    </row>
    <row r="183" spans="3:13" ht="15.8" customHeight="1">
      <c r="C183" s="2"/>
      <c r="L183" s="18"/>
      <c r="M183" s="18"/>
    </row>
    <row r="184" spans="3:13" ht="15.8" customHeight="1">
      <c r="C184" s="2"/>
      <c r="L184" s="18"/>
      <c r="M184" s="18"/>
    </row>
    <row r="185" spans="3:13" ht="15.8" customHeight="1">
      <c r="C185" s="2"/>
      <c r="L185" s="18"/>
      <c r="M185" s="18"/>
    </row>
    <row r="186" spans="3:13" ht="15.8" customHeight="1">
      <c r="C186" s="2"/>
      <c r="L186" s="18"/>
      <c r="M186" s="18"/>
    </row>
    <row r="187" spans="3:13" ht="15.8" customHeight="1">
      <c r="C187" s="2"/>
      <c r="L187" s="18"/>
      <c r="M187" s="18"/>
    </row>
    <row r="188" spans="3:13" ht="15.8" customHeight="1">
      <c r="C188" s="2"/>
      <c r="L188" s="18"/>
      <c r="M188" s="18"/>
    </row>
    <row r="189" spans="3:13" ht="15.8" customHeight="1">
      <c r="C189" s="2"/>
      <c r="L189" s="18"/>
      <c r="M189" s="18"/>
    </row>
    <row r="190" spans="3:13" ht="15.8" customHeight="1">
      <c r="C190" s="2"/>
      <c r="L190" s="18"/>
      <c r="M190" s="18"/>
    </row>
    <row r="191" spans="3:13" ht="15.8" customHeight="1">
      <c r="C191" s="2"/>
      <c r="L191" s="18"/>
      <c r="M191" s="18"/>
    </row>
    <row r="192" spans="3:13" ht="15.8" customHeight="1">
      <c r="C192" s="2"/>
      <c r="L192" s="18"/>
      <c r="M192" s="18"/>
    </row>
    <row r="193" spans="3:13" ht="15.8" customHeight="1">
      <c r="C193" s="2"/>
      <c r="L193" s="18"/>
      <c r="M193" s="18"/>
    </row>
    <row r="194" spans="3:13" ht="15.8" customHeight="1">
      <c r="C194" s="2"/>
      <c r="L194" s="18"/>
      <c r="M194" s="18"/>
    </row>
    <row r="195" spans="3:13" ht="15.8" customHeight="1">
      <c r="C195" s="2"/>
      <c r="L195" s="18"/>
      <c r="M195" s="18"/>
    </row>
    <row r="196" spans="3:13" ht="15.8" customHeight="1">
      <c r="C196" s="2"/>
      <c r="L196" s="18"/>
      <c r="M196" s="18"/>
    </row>
    <row r="197" spans="3:13" ht="15.8" customHeight="1">
      <c r="C197" s="2"/>
      <c r="L197" s="18"/>
      <c r="M197" s="18"/>
    </row>
    <row r="198" spans="3:13" ht="15.8" customHeight="1">
      <c r="C198" s="2"/>
      <c r="L198" s="18"/>
      <c r="M198" s="18"/>
    </row>
    <row r="199" spans="3:13" ht="15.8" customHeight="1">
      <c r="C199" s="2"/>
      <c r="L199" s="18"/>
      <c r="M199" s="18"/>
    </row>
    <row r="200" spans="3:13" ht="15.8" customHeight="1">
      <c r="C200" s="2"/>
      <c r="L200" s="18"/>
      <c r="M200" s="18"/>
    </row>
    <row r="201" spans="3:13" ht="15.8" customHeight="1">
      <c r="C201" s="2"/>
      <c r="L201" s="18"/>
      <c r="M201" s="18"/>
    </row>
    <row r="202" spans="3:13" ht="15.8" customHeight="1">
      <c r="C202" s="2"/>
      <c r="L202" s="18"/>
      <c r="M202" s="18"/>
    </row>
    <row r="203" spans="3:13" ht="15.8" customHeight="1">
      <c r="C203" s="2"/>
      <c r="L203" s="18"/>
      <c r="M203" s="18"/>
    </row>
    <row r="204" spans="3:13" ht="15.8" customHeight="1">
      <c r="C204" s="2"/>
      <c r="L204" s="18"/>
      <c r="M204" s="18"/>
    </row>
    <row r="205" spans="3:13" ht="15.8" customHeight="1">
      <c r="C205" s="2"/>
      <c r="L205" s="18"/>
      <c r="M205" s="18"/>
    </row>
    <row r="206" spans="3:13" ht="15.8" customHeight="1">
      <c r="C206" s="2"/>
      <c r="L206" s="18"/>
      <c r="M206" s="18"/>
    </row>
    <row r="207" spans="3:13" ht="15.8" customHeight="1">
      <c r="C207" s="2"/>
      <c r="L207" s="18"/>
      <c r="M207" s="18"/>
    </row>
    <row r="208" spans="3:13" ht="15.8" customHeight="1">
      <c r="C208" s="2"/>
      <c r="L208" s="18"/>
      <c r="M208" s="18"/>
    </row>
    <row r="209" spans="3:13" ht="15.8" customHeight="1">
      <c r="C209" s="2"/>
      <c r="L209" s="18"/>
      <c r="M209" s="18"/>
    </row>
    <row r="210" spans="3:13" ht="15.8" customHeight="1">
      <c r="C210" s="2"/>
      <c r="L210" s="18"/>
      <c r="M210" s="18"/>
    </row>
    <row r="211" spans="3:13" ht="15.8" customHeight="1">
      <c r="C211" s="2"/>
      <c r="L211" s="18"/>
      <c r="M211" s="18"/>
    </row>
    <row r="212" spans="3:13" ht="15.8" customHeight="1">
      <c r="C212" s="2"/>
      <c r="L212" s="18"/>
      <c r="M212" s="18"/>
    </row>
    <row r="213" spans="3:13" ht="15.8" customHeight="1">
      <c r="C213" s="2"/>
      <c r="L213" s="18"/>
      <c r="M213" s="18"/>
    </row>
    <row r="214" spans="3:13" ht="15.8" customHeight="1">
      <c r="C214" s="2"/>
      <c r="L214" s="18"/>
      <c r="M214" s="18"/>
    </row>
    <row r="215" spans="3:13" ht="15.8" customHeight="1">
      <c r="C215" s="2"/>
      <c r="L215" s="18"/>
      <c r="M215" s="18"/>
    </row>
    <row r="216" spans="3:13" ht="15.8" customHeight="1">
      <c r="C216" s="2"/>
      <c r="L216" s="18"/>
      <c r="M216" s="18"/>
    </row>
    <row r="217" spans="3:13" ht="15.8" customHeight="1">
      <c r="C217" s="2"/>
      <c r="L217" s="18"/>
      <c r="M217" s="18"/>
    </row>
    <row r="218" spans="3:13" ht="15.8" customHeight="1">
      <c r="C218" s="2"/>
      <c r="L218" s="18"/>
      <c r="M218" s="18"/>
    </row>
    <row r="219" spans="3:13" ht="15.8" customHeight="1">
      <c r="C219" s="2"/>
      <c r="L219" s="18"/>
      <c r="M219" s="18"/>
    </row>
    <row r="220" spans="3:13" ht="15.8" customHeight="1">
      <c r="C220" s="2"/>
      <c r="L220" s="18"/>
      <c r="M220" s="18"/>
    </row>
    <row r="221" spans="3:13" ht="15.8" customHeight="1">
      <c r="C221" s="2"/>
      <c r="L221" s="18"/>
      <c r="M221" s="18"/>
    </row>
    <row r="222" spans="3:13" ht="15.8" customHeight="1">
      <c r="C222" s="2"/>
      <c r="L222" s="18"/>
      <c r="M222" s="18"/>
    </row>
    <row r="223" spans="3:13" ht="15.8" customHeight="1">
      <c r="C223" s="2"/>
      <c r="L223" s="18"/>
      <c r="M223" s="18"/>
    </row>
    <row r="224" spans="3:13" ht="15.8" customHeight="1">
      <c r="C224" s="2"/>
      <c r="L224" s="18"/>
      <c r="M224" s="18"/>
    </row>
    <row r="225" spans="3:13" ht="15.8" customHeight="1">
      <c r="C225" s="2"/>
      <c r="L225" s="18"/>
      <c r="M225" s="18"/>
    </row>
    <row r="226" spans="3:13" ht="15.8" customHeight="1">
      <c r="C226" s="2"/>
      <c r="L226" s="18"/>
      <c r="M226" s="18"/>
    </row>
    <row r="227" spans="3:13" ht="15.8" customHeight="1">
      <c r="C227" s="2"/>
      <c r="L227" s="18"/>
      <c r="M227" s="18"/>
    </row>
    <row r="228" spans="3:13" ht="15.8" customHeight="1">
      <c r="C228" s="2"/>
      <c r="L228" s="18"/>
      <c r="M228" s="18"/>
    </row>
    <row r="229" spans="3:13" ht="15.8" customHeight="1">
      <c r="C229" s="2"/>
      <c r="L229" s="18"/>
      <c r="M229" s="18"/>
    </row>
    <row r="230" spans="3:13" ht="15.8" customHeight="1">
      <c r="C230" s="2"/>
      <c r="L230" s="18"/>
      <c r="M230" s="18"/>
    </row>
    <row r="231" spans="3:13" ht="15.8" customHeight="1">
      <c r="C231" s="2"/>
      <c r="L231" s="18"/>
      <c r="M231" s="18"/>
    </row>
    <row r="232" spans="3:13" ht="15.8" customHeight="1">
      <c r="C232" s="2"/>
      <c r="L232" s="18"/>
      <c r="M232" s="18"/>
    </row>
    <row r="233" spans="3:13" ht="15.8" customHeight="1">
      <c r="C233" s="2"/>
      <c r="L233" s="18"/>
      <c r="M233" s="18"/>
    </row>
    <row r="234" spans="3:13" ht="15.8" customHeight="1">
      <c r="C234" s="2"/>
      <c r="L234" s="18"/>
      <c r="M234" s="18"/>
    </row>
    <row r="235" spans="3:13" ht="15.8" customHeight="1">
      <c r="C235" s="2"/>
      <c r="L235" s="18"/>
      <c r="M235" s="18"/>
    </row>
    <row r="236" spans="3:13" ht="15.8" customHeight="1">
      <c r="C236" s="2"/>
      <c r="L236" s="18"/>
      <c r="M236" s="18"/>
    </row>
    <row r="237" spans="3:13" ht="15.8" customHeight="1">
      <c r="C237" s="2"/>
      <c r="L237" s="18"/>
      <c r="M237" s="18"/>
    </row>
    <row r="238" spans="3:13" ht="15.8" customHeight="1">
      <c r="C238" s="2"/>
      <c r="L238" s="18"/>
      <c r="M238" s="18"/>
    </row>
    <row r="239" spans="3:13" ht="15.8" customHeight="1">
      <c r="C239" s="2"/>
      <c r="L239" s="18"/>
      <c r="M239" s="18"/>
    </row>
    <row r="240" spans="3:13" ht="15.8" customHeight="1">
      <c r="C240" s="2"/>
      <c r="L240" s="18"/>
      <c r="M240" s="18"/>
    </row>
    <row r="241" spans="3:13" ht="15.8" customHeight="1">
      <c r="C241" s="2"/>
      <c r="L241" s="18"/>
      <c r="M241" s="18"/>
    </row>
    <row r="242" spans="3:13" ht="15.8" customHeight="1">
      <c r="C242" s="2"/>
      <c r="L242" s="18"/>
      <c r="M242" s="18"/>
    </row>
    <row r="243" spans="3:13" ht="15.8" customHeight="1">
      <c r="C243" s="2"/>
      <c r="L243" s="18"/>
      <c r="M243" s="18"/>
    </row>
    <row r="244" spans="3:13" ht="15.8" customHeight="1">
      <c r="C244" s="2"/>
      <c r="L244" s="18"/>
      <c r="M244" s="18"/>
    </row>
    <row r="245" spans="3:13" ht="15.8" customHeight="1">
      <c r="C245" s="2"/>
      <c r="L245" s="18"/>
      <c r="M245" s="18"/>
    </row>
    <row r="246" spans="3:13" ht="15.8" customHeight="1">
      <c r="C246" s="2"/>
      <c r="L246" s="18"/>
      <c r="M246" s="18"/>
    </row>
    <row r="247" spans="3:13" ht="15.8" customHeight="1">
      <c r="C247" s="2"/>
      <c r="L247" s="18"/>
      <c r="M247" s="18"/>
    </row>
    <row r="248" spans="3:13" ht="15.8" customHeight="1">
      <c r="C248" s="2"/>
      <c r="L248" s="18"/>
      <c r="M248" s="18"/>
    </row>
    <row r="249" spans="3:13" ht="15.8" customHeight="1">
      <c r="C249" s="2"/>
      <c r="L249" s="18"/>
      <c r="M249" s="18"/>
    </row>
    <row r="250" spans="3:13" ht="15.8" customHeight="1">
      <c r="C250" s="2"/>
      <c r="L250" s="18"/>
      <c r="M250" s="18"/>
    </row>
    <row r="251" spans="3:13" ht="15.8" customHeight="1">
      <c r="C251" s="2"/>
      <c r="L251" s="18"/>
      <c r="M251" s="18"/>
    </row>
    <row r="252" spans="3:13" ht="15.8" customHeight="1">
      <c r="C252" s="2"/>
      <c r="L252" s="18"/>
      <c r="M252" s="18"/>
    </row>
    <row r="253" spans="3:13" ht="15.8" customHeight="1">
      <c r="C253" s="2"/>
      <c r="L253" s="18"/>
      <c r="M253" s="18"/>
    </row>
    <row r="254" spans="3:13" ht="15.8" customHeight="1">
      <c r="C254" s="2"/>
      <c r="L254" s="18"/>
      <c r="M254" s="18"/>
    </row>
    <row r="255" spans="3:13" ht="15.8" customHeight="1">
      <c r="C255" s="2"/>
      <c r="L255" s="18"/>
      <c r="M255" s="18"/>
    </row>
    <row r="256" spans="3:13" ht="15.8" customHeight="1">
      <c r="C256" s="2"/>
      <c r="L256" s="18"/>
      <c r="M256" s="18"/>
    </row>
    <row r="257" spans="3:13" ht="15.8" customHeight="1">
      <c r="C257" s="2"/>
      <c r="L257" s="18"/>
      <c r="M257" s="18"/>
    </row>
    <row r="258" spans="3:13" ht="15.8" customHeight="1">
      <c r="C258" s="2"/>
      <c r="L258" s="18"/>
      <c r="M258" s="18"/>
    </row>
    <row r="259" spans="3:13" ht="15.8" customHeight="1">
      <c r="C259" s="2"/>
      <c r="L259" s="18"/>
      <c r="M259" s="18"/>
    </row>
    <row r="260" spans="3:13" ht="15.8" customHeight="1">
      <c r="C260" s="2"/>
      <c r="L260" s="18"/>
      <c r="M260" s="18"/>
    </row>
    <row r="261" spans="3:13" ht="15.8" customHeight="1">
      <c r="C261" s="2"/>
      <c r="L261" s="18"/>
      <c r="M261" s="18"/>
    </row>
    <row r="262" spans="3:13" ht="15.8" customHeight="1"/>
    <row r="263" spans="3:13" ht="15.8" customHeight="1"/>
    <row r="264" spans="3:13" ht="15.8" customHeight="1"/>
    <row r="265" spans="3:13" ht="15.8" customHeight="1"/>
    <row r="266" spans="3:13" ht="15.8" customHeight="1"/>
    <row r="267" spans="3:13" ht="15.8" customHeight="1"/>
    <row r="268" spans="3:13" ht="15.8" customHeight="1"/>
    <row r="269" spans="3:13" ht="15.8" customHeight="1"/>
    <row r="270" spans="3:13" ht="15.8" customHeight="1"/>
    <row r="271" spans="3:13" ht="15.8" customHeight="1"/>
    <row r="272" spans="3:13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dataValidations count="3">
    <dataValidation type="list" allowBlank="1" sqref="L4" xr:uid="{00000000-0002-0000-0200-000000000000}">
      <formula1>$G$4:$G$6</formula1>
    </dataValidation>
    <dataValidation type="list" allowBlank="1" showErrorMessage="1" sqref="K4" xr:uid="{00000000-0002-0000-0200-000002000000}">
      <formula1>$C$4:$C$12</formula1>
    </dataValidation>
    <dataValidation type="list" allowBlank="1" showErrorMessage="1" sqref="M4" xr:uid="{00000000-0002-0000-0200-000003000000}">
      <formula1>$E$4:$E$9</formula1>
    </dataValidation>
  </dataValidation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200-000001000000}">
          <x14:formula1>
            <xm:f>'Device Selection'!$D$3:$D$64</xm:f>
          </x14:formula1>
          <xm:sqref>J4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B2:V1000"/>
  <sheetViews>
    <sheetView showGridLines="0" workbookViewId="0"/>
  </sheetViews>
  <sheetFormatPr defaultColWidth="14.375" defaultRowHeight="14.95" customHeight="1"/>
  <cols>
    <col min="1" max="1" width="5.75" customWidth="1"/>
    <col min="2" max="2" width="3.625" customWidth="1"/>
    <col min="3" max="3" width="4.375" customWidth="1"/>
    <col min="4" max="9" width="4.75" customWidth="1"/>
    <col min="10" max="10" width="2.75" customWidth="1"/>
    <col min="11" max="11" width="4.75" customWidth="1"/>
    <col min="12" max="12" width="3.875" customWidth="1"/>
    <col min="13" max="18" width="4.25" customWidth="1"/>
    <col min="19" max="19" width="2.25" customWidth="1"/>
    <col min="20" max="20" width="4.25" customWidth="1"/>
    <col min="21" max="21" width="3.125" customWidth="1"/>
    <col min="22" max="22" width="8.75" customWidth="1"/>
  </cols>
  <sheetData>
    <row r="2" spans="2:22" ht="59.3" customHeight="1">
      <c r="D2" s="37">
        <v>0</v>
      </c>
      <c r="E2" s="37">
        <v>1</v>
      </c>
      <c r="F2" s="37">
        <v>2</v>
      </c>
      <c r="G2" s="37">
        <v>3</v>
      </c>
      <c r="H2" s="37">
        <v>4</v>
      </c>
      <c r="I2" s="37">
        <v>5</v>
      </c>
    </row>
    <row r="3" spans="2:22" ht="35.35" customHeight="1">
      <c r="B3" s="46" t="s">
        <v>189</v>
      </c>
      <c r="C3" s="47"/>
      <c r="D3" s="48"/>
      <c r="E3" s="38"/>
      <c r="F3" s="38" t="s">
        <v>190</v>
      </c>
      <c r="G3" s="38"/>
      <c r="H3" s="38"/>
      <c r="I3" s="38"/>
      <c r="K3" s="46" t="s">
        <v>191</v>
      </c>
      <c r="L3" s="48"/>
      <c r="M3" s="39"/>
      <c r="N3" s="39"/>
      <c r="O3" s="38" t="s">
        <v>190</v>
      </c>
      <c r="P3" s="38"/>
      <c r="Q3" s="38"/>
      <c r="R3" s="38"/>
      <c r="T3" s="49" t="s">
        <v>192</v>
      </c>
      <c r="U3" s="47"/>
      <c r="V3" s="48"/>
    </row>
    <row r="4" spans="2:22" ht="14.3">
      <c r="B4" s="38"/>
      <c r="C4" s="40"/>
      <c r="D4" s="40">
        <v>1.5</v>
      </c>
      <c r="E4" s="40">
        <v>3</v>
      </c>
      <c r="F4" s="40">
        <v>6</v>
      </c>
      <c r="G4" s="40">
        <v>12</v>
      </c>
      <c r="H4" s="40">
        <v>24</v>
      </c>
      <c r="I4" s="40">
        <v>48</v>
      </c>
      <c r="K4" s="38"/>
      <c r="L4" s="40"/>
      <c r="M4" s="40">
        <v>1.5</v>
      </c>
      <c r="N4" s="40">
        <v>3</v>
      </c>
      <c r="O4" s="40">
        <v>6</v>
      </c>
      <c r="P4" s="40">
        <v>12</v>
      </c>
      <c r="Q4" s="40">
        <v>24</v>
      </c>
      <c r="R4" s="40">
        <v>48</v>
      </c>
      <c r="T4" s="38"/>
      <c r="U4" s="40"/>
      <c r="V4" s="41" t="s">
        <v>157</v>
      </c>
    </row>
    <row r="5" spans="2:22" ht="18.7" customHeight="1">
      <c r="B5" s="50" t="s">
        <v>12</v>
      </c>
      <c r="C5" s="40">
        <v>900</v>
      </c>
      <c r="D5" s="42">
        <v>106</v>
      </c>
      <c r="E5" s="42">
        <f t="shared" ref="E5:I5" si="0">$D5+(E$2*6)</f>
        <v>112</v>
      </c>
      <c r="F5" s="42">
        <f t="shared" si="0"/>
        <v>118</v>
      </c>
      <c r="G5" s="42">
        <f t="shared" si="0"/>
        <v>124</v>
      </c>
      <c r="H5" s="42">
        <f t="shared" si="0"/>
        <v>130</v>
      </c>
      <c r="I5" s="42">
        <f t="shared" si="0"/>
        <v>136</v>
      </c>
      <c r="K5" s="50" t="s">
        <v>12</v>
      </c>
      <c r="L5" s="40">
        <v>900</v>
      </c>
      <c r="M5" s="42">
        <v>46</v>
      </c>
      <c r="N5" s="42">
        <v>66</v>
      </c>
      <c r="O5" s="42">
        <v>93</v>
      </c>
      <c r="P5" s="42">
        <v>131</v>
      </c>
      <c r="Q5" s="42">
        <v>186</v>
      </c>
      <c r="R5" s="42">
        <v>263</v>
      </c>
      <c r="T5" s="50" t="s">
        <v>193</v>
      </c>
      <c r="U5" s="43">
        <v>5</v>
      </c>
      <c r="V5" s="42">
        <v>134</v>
      </c>
    </row>
    <row r="6" spans="2:22" ht="18.7" customHeight="1">
      <c r="B6" s="51"/>
      <c r="C6" s="40">
        <v>2</v>
      </c>
      <c r="D6" s="42">
        <v>114</v>
      </c>
      <c r="E6" s="42">
        <f t="shared" ref="E6:I6" si="1">$D6+(E$2*6)</f>
        <v>120</v>
      </c>
      <c r="F6" s="42">
        <f t="shared" si="1"/>
        <v>126</v>
      </c>
      <c r="G6" s="42">
        <f t="shared" si="1"/>
        <v>132</v>
      </c>
      <c r="H6" s="42">
        <f t="shared" si="1"/>
        <v>138</v>
      </c>
      <c r="I6" s="42">
        <f t="shared" si="1"/>
        <v>144</v>
      </c>
      <c r="K6" s="51"/>
      <c r="L6" s="40">
        <v>2</v>
      </c>
      <c r="M6" s="42">
        <v>28</v>
      </c>
      <c r="N6" s="42">
        <v>40</v>
      </c>
      <c r="O6" s="42">
        <v>57</v>
      </c>
      <c r="P6" s="42">
        <v>81</v>
      </c>
      <c r="Q6" s="42">
        <v>114</v>
      </c>
      <c r="R6" s="42">
        <v>129</v>
      </c>
      <c r="T6" s="51"/>
      <c r="U6" s="43">
        <v>10</v>
      </c>
      <c r="V6" s="42">
        <v>64</v>
      </c>
    </row>
    <row r="7" spans="2:22" ht="18.7" customHeight="1">
      <c r="B7" s="51"/>
      <c r="C7" s="40">
        <v>3</v>
      </c>
      <c r="D7" s="42">
        <v>116</v>
      </c>
      <c r="E7" s="42">
        <f t="shared" ref="E7:I7" si="2">$D7+(E$2*6)</f>
        <v>122</v>
      </c>
      <c r="F7" s="42">
        <f t="shared" si="2"/>
        <v>128</v>
      </c>
      <c r="G7" s="42">
        <f t="shared" si="2"/>
        <v>134</v>
      </c>
      <c r="H7" s="42">
        <f t="shared" si="2"/>
        <v>140</v>
      </c>
      <c r="I7" s="42">
        <f t="shared" si="2"/>
        <v>146</v>
      </c>
      <c r="K7" s="51"/>
      <c r="L7" s="40">
        <v>3</v>
      </c>
      <c r="M7" s="42">
        <v>24</v>
      </c>
      <c r="N7" s="42">
        <v>34</v>
      </c>
      <c r="O7" s="42">
        <v>45</v>
      </c>
      <c r="P7" s="42">
        <v>68</v>
      </c>
      <c r="Q7" s="42">
        <v>96</v>
      </c>
      <c r="R7" s="42">
        <v>135</v>
      </c>
      <c r="T7" s="52"/>
      <c r="U7" s="43">
        <v>20</v>
      </c>
      <c r="V7" s="42">
        <v>29</v>
      </c>
    </row>
    <row r="8" spans="2:22" ht="14.3">
      <c r="B8" s="52"/>
      <c r="C8" s="40">
        <v>5</v>
      </c>
      <c r="D8" s="42">
        <v>123</v>
      </c>
      <c r="E8" s="42">
        <f t="shared" ref="E8:I8" si="3">$D8+(E$2*6)</f>
        <v>129</v>
      </c>
      <c r="F8" s="42">
        <f t="shared" si="3"/>
        <v>135</v>
      </c>
      <c r="G8" s="42">
        <f t="shared" si="3"/>
        <v>141</v>
      </c>
      <c r="H8" s="42">
        <f t="shared" si="3"/>
        <v>147</v>
      </c>
      <c r="I8" s="42">
        <f t="shared" si="3"/>
        <v>153</v>
      </c>
      <c r="K8" s="52"/>
      <c r="L8" s="40">
        <v>5</v>
      </c>
      <c r="M8" s="42">
        <v>18</v>
      </c>
      <c r="N8" s="42">
        <v>26</v>
      </c>
      <c r="O8" s="42">
        <v>37</v>
      </c>
      <c r="P8" s="42">
        <v>52</v>
      </c>
      <c r="Q8" s="42">
        <v>73</v>
      </c>
      <c r="R8" s="42">
        <v>104</v>
      </c>
    </row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mergeCells count="6">
    <mergeCell ref="B3:D3"/>
    <mergeCell ref="K3:L3"/>
    <mergeCell ref="T3:V3"/>
    <mergeCell ref="B5:B8"/>
    <mergeCell ref="K5:K8"/>
    <mergeCell ref="T5:T7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Read Me</vt:lpstr>
      <vt:lpstr>Device Selection</vt:lpstr>
      <vt:lpstr>Link Budget</vt:lpstr>
      <vt:lpstr>Path Loss and Fresnel Zones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</dc:creator>
  <cp:lastModifiedBy>Randy</cp:lastModifiedBy>
  <dcterms:created xsi:type="dcterms:W3CDTF">2020-10-19T15:29:25Z</dcterms:created>
  <dcterms:modified xsi:type="dcterms:W3CDTF">2020-10-19T15:29:26Z</dcterms:modified>
</cp:coreProperties>
</file>